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'BUF'!$A$1:$AA$56</definedName>
    <definedName name="_xlnm.Print_Area" localSheetId="10">'DC10'!$A$1:$AA$56</definedName>
    <definedName name="_xlnm.Print_Area" localSheetId="17">'DC12'!$A$1:$AA$56</definedName>
    <definedName name="_xlnm.Print_Area" localSheetId="24">'DC13'!$A$1:$AA$56</definedName>
    <definedName name="_xlnm.Print_Area" localSheetId="28">'DC14'!$A$1:$AA$56</definedName>
    <definedName name="_xlnm.Print_Area" localSheetId="34">'DC15'!$A$1:$AA$56</definedName>
    <definedName name="_xlnm.Print_Area" localSheetId="39">'DC44'!$A$1:$AA$56</definedName>
    <definedName name="_xlnm.Print_Area" localSheetId="3">'EC101'!$A$1:$AA$56</definedName>
    <definedName name="_xlnm.Print_Area" localSheetId="4">'EC102'!$A$1:$AA$56</definedName>
    <definedName name="_xlnm.Print_Area" localSheetId="5">'EC104'!$A$1:$AA$56</definedName>
    <definedName name="_xlnm.Print_Area" localSheetId="6">'EC105'!$A$1:$AA$56</definedName>
    <definedName name="_xlnm.Print_Area" localSheetId="7">'EC106'!$A$1:$AA$56</definedName>
    <definedName name="_xlnm.Print_Area" localSheetId="8">'EC108'!$A$1:$AA$56</definedName>
    <definedName name="_xlnm.Print_Area" localSheetId="9">'EC109'!$A$1:$AA$56</definedName>
    <definedName name="_xlnm.Print_Area" localSheetId="11">'EC121'!$A$1:$AA$56</definedName>
    <definedName name="_xlnm.Print_Area" localSheetId="12">'EC122'!$A$1:$AA$56</definedName>
    <definedName name="_xlnm.Print_Area" localSheetId="13">'EC123'!$A$1:$AA$56</definedName>
    <definedName name="_xlnm.Print_Area" localSheetId="14">'EC124'!$A$1:$AA$56</definedName>
    <definedName name="_xlnm.Print_Area" localSheetId="15">'EC126'!$A$1:$AA$56</definedName>
    <definedName name="_xlnm.Print_Area" localSheetId="16">'EC129'!$A$1:$AA$56</definedName>
    <definedName name="_xlnm.Print_Area" localSheetId="18">'EC131'!$A$1:$AA$56</definedName>
    <definedName name="_xlnm.Print_Area" localSheetId="19">'EC135'!$A$1:$AA$56</definedName>
    <definedName name="_xlnm.Print_Area" localSheetId="20">'EC136'!$A$1:$AA$56</definedName>
    <definedName name="_xlnm.Print_Area" localSheetId="21">'EC137'!$A$1:$AA$56</definedName>
    <definedName name="_xlnm.Print_Area" localSheetId="22">'EC138'!$A$1:$AA$56</definedName>
    <definedName name="_xlnm.Print_Area" localSheetId="23">'EC139'!$A$1:$AA$56</definedName>
    <definedName name="_xlnm.Print_Area" localSheetId="25">'EC141'!$A$1:$AA$56</definedName>
    <definedName name="_xlnm.Print_Area" localSheetId="26">'EC142'!$A$1:$AA$56</definedName>
    <definedName name="_xlnm.Print_Area" localSheetId="27">'EC145'!$A$1:$AA$56</definedName>
    <definedName name="_xlnm.Print_Area" localSheetId="29">'EC153'!$A$1:$AA$56</definedName>
    <definedName name="_xlnm.Print_Area" localSheetId="30">'EC154'!$A$1:$AA$56</definedName>
    <definedName name="_xlnm.Print_Area" localSheetId="31">'EC155'!$A$1:$AA$56</definedName>
    <definedName name="_xlnm.Print_Area" localSheetId="32">'EC156'!$A$1:$AA$56</definedName>
    <definedName name="_xlnm.Print_Area" localSheetId="33">'EC157'!$A$1:$AA$56</definedName>
    <definedName name="_xlnm.Print_Area" localSheetId="35">'EC441'!$A$1:$AA$56</definedName>
    <definedName name="_xlnm.Print_Area" localSheetId="36">'EC442'!$A$1:$AA$56</definedName>
    <definedName name="_xlnm.Print_Area" localSheetId="37">'EC443'!$A$1:$AA$56</definedName>
    <definedName name="_xlnm.Print_Area" localSheetId="38">'EC444'!$A$1:$AA$56</definedName>
    <definedName name="_xlnm.Print_Area" localSheetId="2">'NMA'!$A$1:$AA$56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<sst xmlns="http://schemas.openxmlformats.org/spreadsheetml/2006/main" count="2920" uniqueCount="110">
  <si>
    <t>Eastern Cape: Buffalo City(BUF)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</si>
  <si>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</si>
  <si>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</si>
  <si>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</si>
  <si>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</si>
  <si>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</si>
  <si>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</si>
  <si>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</si>
  <si>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</si>
  <si>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</si>
  <si>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</si>
  <si>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</si>
  <si>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</si>
  <si>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</si>
  <si>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</si>
  <si>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</si>
  <si>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</si>
  <si>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</si>
  <si>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</si>
  <si>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</si>
  <si>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</si>
  <si>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</si>
  <si>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</si>
  <si>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</si>
  <si>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</si>
  <si>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</si>
  <si>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</si>
  <si>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</si>
  <si>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</si>
  <si>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</si>
  <si>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</si>
  <si>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</si>
  <si>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</si>
  <si>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</si>
  <si>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</si>
  <si>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</si>
  <si>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</si>
  <si>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</si>
  <si>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</si>
  <si>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</si>
  <si>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</si>
  <si>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</si>
  <si>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</si>
  <si>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</si>
  <si>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</si>
  <si>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</si>
  <si>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</si>
  <si>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</si>
  <si>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</si>
  <si>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</si>
  <si>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</si>
  <si>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</si>
  <si>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</si>
  <si>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</si>
  <si>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</si>
  <si>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</si>
  <si>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</si>
  <si>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</si>
  <si>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</si>
  <si>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</si>
  <si>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</si>
  <si>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</si>
  <si>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</si>
  <si>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</si>
  <si>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</si>
  <si>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</si>
  <si>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</si>
  <si>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</si>
  <si>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</si>
  <si>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</si>
  <si>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Budgeted Financial Performance ( All ) for 3rd Quarter ended 31 March 2020 (Figures Finalised as at 2020/05/14)</t>
  </si>
  <si>
    <t>Eastern Cape: Dr Beyers Naude(EC101) - Table C4 Quarterly Budgeted Financial Performance ( All ) for 3rd Quarter ended 31 March 2020 (Figures Finalised as at 2020/05/14)</t>
  </si>
  <si>
    <t>Eastern Cape: Blue Crane Route(EC102) - Table C4 Quarterly Budgeted Financial Performance ( All ) for 3rd Quarter ended 31 March 2020 (Figures Finalised as at 2020/05/14)</t>
  </si>
  <si>
    <t>Eastern Cape: Makana(EC104) - Table C4 Quarterly Budgeted Financial Performance ( All ) for 3rd Quarter ended 31 March 2020 (Figures Finalised as at 2020/05/14)</t>
  </si>
  <si>
    <t>Eastern Cape: Ndlambe(EC105) - Table C4 Quarterly Budgeted Financial Performance ( All ) for 3rd Quarter ended 31 March 2020 (Figures Finalised as at 2020/05/14)</t>
  </si>
  <si>
    <t>Eastern Cape: Sundays River Valley(EC106) - Table C4 Quarterly Budgeted Financial Performance ( All ) for 3rd Quarter ended 31 March 2020 (Figures Finalised as at 2020/05/14)</t>
  </si>
  <si>
    <t>Eastern Cape: Kouga(EC108) - Table C4 Quarterly Budgeted Financial Performance ( All ) for 3rd Quarter ended 31 March 2020 (Figures Finalised as at 2020/05/14)</t>
  </si>
  <si>
    <t>Eastern Cape: Kou-Kamma(EC109) - Table C4 Quarterly Budgeted Financial Performance ( All ) for 3rd Quarter ended 31 March 2020 (Figures Finalised as at 2020/05/14)</t>
  </si>
  <si>
    <t>Eastern Cape: Sarah Baartman(DC10) - Table C4 Quarterly Budgeted Financial Performance ( All ) for 3rd Quarter ended 31 March 2020 (Figures Finalised as at 2020/05/14)</t>
  </si>
  <si>
    <t>Eastern Cape: Mbhashe(EC121) - Table C4 Quarterly Budgeted Financial Performance ( All ) for 3rd Quarter ended 31 March 2020 (Figures Finalised as at 2020/05/14)</t>
  </si>
  <si>
    <t>Eastern Cape: Mnquma(EC122) - Table C4 Quarterly Budgeted Financial Performance ( All ) for 3rd Quarter ended 31 March 2020 (Figures Finalised as at 2020/05/14)</t>
  </si>
  <si>
    <t>Eastern Cape: Great Kei(EC123) - Table C4 Quarterly Budgeted Financial Performance ( All ) for 3rd Quarter ended 31 March 2020 (Figures Finalised as at 2020/05/14)</t>
  </si>
  <si>
    <t>Eastern Cape: Amahlathi(EC124) - Table C4 Quarterly Budgeted Financial Performance ( All ) for 3rd Quarter ended 31 March 2020 (Figures Finalised as at 2020/05/14)</t>
  </si>
  <si>
    <t>Eastern Cape: Ngqushwa(EC126) - Table C4 Quarterly Budgeted Financial Performance ( All ) for 3rd Quarter ended 31 March 2020 (Figures Finalised as at 2020/05/14)</t>
  </si>
  <si>
    <t>Eastern Cape: Raymond Mhlaba(EC129) - Table C4 Quarterly Budgeted Financial Performance ( All ) for 3rd Quarter ended 31 March 2020 (Figures Finalised as at 2020/05/14)</t>
  </si>
  <si>
    <t>Eastern Cape: Amathole(DC12) - Table C4 Quarterly Budgeted Financial Performance ( All ) for 3rd Quarter ended 31 March 2020 (Figures Finalised as at 2020/05/14)</t>
  </si>
  <si>
    <t>Eastern Cape: Inxuba Yethemba(EC131) - Table C4 Quarterly Budgeted Financial Performance ( All ) for 3rd Quarter ended 31 March 2020 (Figures Finalised as at 2020/05/14)</t>
  </si>
  <si>
    <t>Eastern Cape: Intsika Yethu(EC135) - Table C4 Quarterly Budgeted Financial Performance ( All ) for 3rd Quarter ended 31 March 2020 (Figures Finalised as at 2020/05/14)</t>
  </si>
  <si>
    <t>Eastern Cape: Emalahleni (EC)(EC136) - Table C4 Quarterly Budgeted Financial Performance ( All ) for 3rd Quarter ended 31 March 2020 (Figures Finalised as at 2020/05/14)</t>
  </si>
  <si>
    <t>Eastern Cape: Engcobo(EC137) - Table C4 Quarterly Budgeted Financial Performance ( All ) for 3rd Quarter ended 31 March 2020 (Figures Finalised as at 2020/05/14)</t>
  </si>
  <si>
    <t>Eastern Cape: Sakhisizwe(EC138) - Table C4 Quarterly Budgeted Financial Performance ( All ) for 3rd Quarter ended 31 March 2020 (Figures Finalised as at 2020/05/14)</t>
  </si>
  <si>
    <t>Eastern Cape: Enoch Mgijima(EC139) - Table C4 Quarterly Budgeted Financial Performance ( All ) for 3rd Quarter ended 31 March 2020 (Figures Finalised as at 2020/05/14)</t>
  </si>
  <si>
    <t>Eastern Cape: Chris Hani(DC13) - Table C4 Quarterly Budgeted Financial Performance ( All ) for 3rd Quarter ended 31 March 2020 (Figures Finalised as at 2020/05/14)</t>
  </si>
  <si>
    <t>Eastern Cape: Elundini(EC141) - Table C4 Quarterly Budgeted Financial Performance ( All ) for 3rd Quarter ended 31 March 2020 (Figures Finalised as at 2020/05/14)</t>
  </si>
  <si>
    <t>Eastern Cape: Senqu(EC142) - Table C4 Quarterly Budgeted Financial Performance ( All ) for 3rd Quarter ended 31 March 2020 (Figures Finalised as at 2020/05/14)</t>
  </si>
  <si>
    <t>Eastern Cape: Walter Sisulu(EC145) - Table C4 Quarterly Budgeted Financial Performance ( All ) for 3rd Quarter ended 31 March 2020 (Figures Finalised as at 2020/05/14)</t>
  </si>
  <si>
    <t>Eastern Cape: Joe Gqabi(DC14) - Table C4 Quarterly Budgeted Financial Performance ( All ) for 3rd Quarter ended 31 March 2020 (Figures Finalised as at 2020/05/14)</t>
  </si>
  <si>
    <t>Eastern Cape: Ngquza Hills(EC153) - Table C4 Quarterly Budgeted Financial Performance ( All ) for 3rd Quarter ended 31 March 2020 (Figures Finalised as at 2020/05/14)</t>
  </si>
  <si>
    <t>Eastern Cape: Port St Johns(EC154) - Table C4 Quarterly Budgeted Financial Performance ( All ) for 3rd Quarter ended 31 March 2020 (Figures Finalised as at 2020/05/14)</t>
  </si>
  <si>
    <t>Eastern Cape: Nyandeni(EC155) - Table C4 Quarterly Budgeted Financial Performance ( All ) for 3rd Quarter ended 31 March 2020 (Figures Finalised as at 2020/05/14)</t>
  </si>
  <si>
    <t>Eastern Cape: Mhlontlo(EC156) - Table C4 Quarterly Budgeted Financial Performance ( All ) for 3rd Quarter ended 31 March 2020 (Figures Finalised as at 2020/05/14)</t>
  </si>
  <si>
    <t>Eastern Cape: King Sabata Dalindyebo(EC157) - Table C4 Quarterly Budgeted Financial Performance ( All ) for 3rd Quarter ended 31 March 2020 (Figures Finalised as at 2020/05/14)</t>
  </si>
  <si>
    <t>Eastern Cape: O R Tambo(DC15) - Table C4 Quarterly Budgeted Financial Performance ( All ) for 3rd Quarter ended 31 March 2020 (Figures Finalised as at 2020/05/14)</t>
  </si>
  <si>
    <t>Eastern Cape: Matatiele(EC441) - Table C4 Quarterly Budgeted Financial Performance ( All ) for 3rd Quarter ended 31 March 2020 (Figures Finalised as at 2020/05/14)</t>
  </si>
  <si>
    <t>Eastern Cape: Umzimvubu(EC442) - Table C4 Quarterly Budgeted Financial Performance ( All ) for 3rd Quarter ended 31 March 2020 (Figures Finalised as at 2020/05/14)</t>
  </si>
  <si>
    <t>Eastern Cape: Mbizana(EC443) - Table C4 Quarterly Budgeted Financial Performance ( All ) for 3rd Quarter ended 31 March 2020 (Figures Finalised as at 2020/05/14)</t>
  </si>
  <si>
    <t>Eastern Cape: Ntabankulu(EC444) - Table C4 Quarterly Budgeted Financial Performance ( All ) for 3rd Quarter ended 31 March 2020 (Figures Finalised as at 2020/05/14)</t>
  </si>
  <si>
    <t>Eastern Cape: Alfred Nzo(DC44)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</si>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</sst>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2678709395</v>
      </c>
      <c r="D5" s="6"/>
      <c r="E5" s="7">
        <v>5294234350</v>
      </c>
      <c r="F5" s="8">
        <v>5364171723</v>
      </c>
      <c r="G5" s="8">
        <v>3571079528</v>
      </c>
      <c r="H5" s="8">
        <v>179055900</v>
      </c>
      <c r="I5" s="8">
        <v>162320962</v>
      </c>
      <c r="J5" s="8">
        <v>3912456390</v>
      </c>
      <c r="K5" s="8">
        <v>255440904</v>
      </c>
      <c r="L5" s="8">
        <v>157963097</v>
      </c>
      <c r="M5" s="8">
        <v>254615730</v>
      </c>
      <c r="N5" s="8">
        <v>668019731</v>
      </c>
      <c r="O5" s="8">
        <v>258584745</v>
      </c>
      <c r="P5" s="8">
        <v>253382466</v>
      </c>
      <c r="Q5" s="8">
        <v>181606129</v>
      </c>
      <c r="R5" s="8">
        <v>693573340</v>
      </c>
      <c r="S5" s="8"/>
      <c r="T5" s="8"/>
      <c r="U5" s="8"/>
      <c r="V5" s="8"/>
      <c r="W5" s="8">
        <v>5274049461</v>
      </c>
      <c r="X5" s="8">
        <v>4054274625</v>
      </c>
      <c r="Y5" s="8">
        <v>1219774836</v>
      </c>
      <c r="Z5" s="2">
        <v>30.09</v>
      </c>
      <c r="AA5" s="6">
        <v>5364171723</v>
      </c>
    </row>
    <row r="6" spans="1:27" ht="13.5">
      <c r="A6" s="23" t="s">
        <v>32</v>
      </c>
      <c r="B6" s="24"/>
      <c r="C6" s="6">
        <v>3410586802</v>
      </c>
      <c r="D6" s="6"/>
      <c r="E6" s="7">
        <v>18271581256</v>
      </c>
      <c r="F6" s="8">
        <v>18218938042</v>
      </c>
      <c r="G6" s="8">
        <v>718453197</v>
      </c>
      <c r="H6" s="8">
        <v>296677328</v>
      </c>
      <c r="I6" s="8">
        <v>190690536</v>
      </c>
      <c r="J6" s="8">
        <v>1205821061</v>
      </c>
      <c r="K6" s="8">
        <v>287363983</v>
      </c>
      <c r="L6" s="8">
        <v>259447098</v>
      </c>
      <c r="M6" s="8">
        <v>272923381</v>
      </c>
      <c r="N6" s="8">
        <v>819734462</v>
      </c>
      <c r="O6" s="8">
        <v>562744586</v>
      </c>
      <c r="P6" s="8">
        <v>294521713</v>
      </c>
      <c r="Q6" s="8">
        <v>195162276</v>
      </c>
      <c r="R6" s="8">
        <v>1052428575</v>
      </c>
      <c r="S6" s="8"/>
      <c r="T6" s="8"/>
      <c r="U6" s="8"/>
      <c r="V6" s="8"/>
      <c r="W6" s="8">
        <v>3077984098</v>
      </c>
      <c r="X6" s="8">
        <v>6424585716</v>
      </c>
      <c r="Y6" s="8">
        <v>-3346601618</v>
      </c>
      <c r="Z6" s="2">
        <v>-52.09</v>
      </c>
      <c r="AA6" s="6">
        <v>18218938042</v>
      </c>
    </row>
    <row r="7" spans="1:27" ht="13.5">
      <c r="A7" s="25" t="s">
        <v>33</v>
      </c>
      <c r="B7" s="24"/>
      <c r="C7" s="6">
        <v>1400369196</v>
      </c>
      <c r="D7" s="6"/>
      <c r="E7" s="7">
        <v>2631591867</v>
      </c>
      <c r="F7" s="8">
        <v>2753083884</v>
      </c>
      <c r="G7" s="8">
        <v>204544150</v>
      </c>
      <c r="H7" s="8">
        <v>77744295</v>
      </c>
      <c r="I7" s="8">
        <v>220796474</v>
      </c>
      <c r="J7" s="8">
        <v>503084919</v>
      </c>
      <c r="K7" s="8">
        <v>108488138</v>
      </c>
      <c r="L7" s="8">
        <v>118530092</v>
      </c>
      <c r="M7" s="8">
        <v>132561507</v>
      </c>
      <c r="N7" s="8">
        <v>359579737</v>
      </c>
      <c r="O7" s="8">
        <v>228227732</v>
      </c>
      <c r="P7" s="8">
        <v>182301867</v>
      </c>
      <c r="Q7" s="8">
        <v>82393794</v>
      </c>
      <c r="R7" s="8">
        <v>492923393</v>
      </c>
      <c r="S7" s="8"/>
      <c r="T7" s="8"/>
      <c r="U7" s="8"/>
      <c r="V7" s="8"/>
      <c r="W7" s="8">
        <v>1355588049</v>
      </c>
      <c r="X7" s="8">
        <v>2065616092</v>
      </c>
      <c r="Y7" s="8">
        <v>-710028043</v>
      </c>
      <c r="Z7" s="2">
        <v>-34.37</v>
      </c>
      <c r="AA7" s="6">
        <v>2753083884</v>
      </c>
    </row>
    <row r="8" spans="1:27" ht="13.5">
      <c r="A8" s="25" t="s">
        <v>34</v>
      </c>
      <c r="B8" s="24"/>
      <c r="C8" s="6">
        <v>570524305</v>
      </c>
      <c r="D8" s="6"/>
      <c r="E8" s="7">
        <v>1185685156</v>
      </c>
      <c r="F8" s="8">
        <v>1221128360</v>
      </c>
      <c r="G8" s="8">
        <v>105283158</v>
      </c>
      <c r="H8" s="8">
        <v>53021334</v>
      </c>
      <c r="I8" s="8">
        <v>90453691</v>
      </c>
      <c r="J8" s="8">
        <v>248758183</v>
      </c>
      <c r="K8" s="8">
        <v>64432683</v>
      </c>
      <c r="L8" s="8">
        <v>35447714</v>
      </c>
      <c r="M8" s="8">
        <v>50328464</v>
      </c>
      <c r="N8" s="8">
        <v>150208861</v>
      </c>
      <c r="O8" s="8">
        <v>109490202</v>
      </c>
      <c r="P8" s="8">
        <v>49730190</v>
      </c>
      <c r="Q8" s="8">
        <v>54904327</v>
      </c>
      <c r="R8" s="8">
        <v>214124719</v>
      </c>
      <c r="S8" s="8"/>
      <c r="T8" s="8"/>
      <c r="U8" s="8"/>
      <c r="V8" s="8"/>
      <c r="W8" s="8">
        <v>613091763</v>
      </c>
      <c r="X8" s="8">
        <v>915024554</v>
      </c>
      <c r="Y8" s="8">
        <v>-301932791</v>
      </c>
      <c r="Z8" s="2">
        <v>-33</v>
      </c>
      <c r="AA8" s="6">
        <v>1221128360</v>
      </c>
    </row>
    <row r="9" spans="1:27" ht="13.5">
      <c r="A9" s="25" t="s">
        <v>35</v>
      </c>
      <c r="B9" s="24"/>
      <c r="C9" s="6">
        <v>558134825</v>
      </c>
      <c r="D9" s="6"/>
      <c r="E9" s="7">
        <v>966915690</v>
      </c>
      <c r="F9" s="8">
        <v>959791644</v>
      </c>
      <c r="G9" s="8">
        <v>118969515</v>
      </c>
      <c r="H9" s="8">
        <v>45851358</v>
      </c>
      <c r="I9" s="8">
        <v>58044425</v>
      </c>
      <c r="J9" s="8">
        <v>222865298</v>
      </c>
      <c r="K9" s="8">
        <v>44937015</v>
      </c>
      <c r="L9" s="8">
        <v>44568522</v>
      </c>
      <c r="M9" s="8">
        <v>47292785</v>
      </c>
      <c r="N9" s="8">
        <v>136798322</v>
      </c>
      <c r="O9" s="8">
        <v>65452499</v>
      </c>
      <c r="P9" s="8">
        <v>52429031</v>
      </c>
      <c r="Q9" s="8">
        <v>52366641</v>
      </c>
      <c r="R9" s="8">
        <v>170248171</v>
      </c>
      <c r="S9" s="8"/>
      <c r="T9" s="8"/>
      <c r="U9" s="8"/>
      <c r="V9" s="8"/>
      <c r="W9" s="8">
        <v>529911791</v>
      </c>
      <c r="X9" s="8">
        <v>722050622</v>
      </c>
      <c r="Y9" s="8">
        <v>-192138831</v>
      </c>
      <c r="Z9" s="2">
        <v>-26.61</v>
      </c>
      <c r="AA9" s="6">
        <v>959791644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76350204</v>
      </c>
      <c r="D11" s="6"/>
      <c r="E11" s="7">
        <v>143847376</v>
      </c>
      <c r="F11" s="8">
        <v>140703046</v>
      </c>
      <c r="G11" s="8">
        <v>8904579</v>
      </c>
      <c r="H11" s="8">
        <v>4502165</v>
      </c>
      <c r="I11" s="8">
        <v>6938688</v>
      </c>
      <c r="J11" s="8">
        <v>20345432</v>
      </c>
      <c r="K11" s="8">
        <v>5286962</v>
      </c>
      <c r="L11" s="8">
        <v>4945411</v>
      </c>
      <c r="M11" s="8">
        <v>6500082</v>
      </c>
      <c r="N11" s="8">
        <v>16732455</v>
      </c>
      <c r="O11" s="8">
        <v>9536967</v>
      </c>
      <c r="P11" s="8">
        <v>6751077</v>
      </c>
      <c r="Q11" s="8">
        <v>8197563</v>
      </c>
      <c r="R11" s="8">
        <v>24485607</v>
      </c>
      <c r="S11" s="8"/>
      <c r="T11" s="8"/>
      <c r="U11" s="8"/>
      <c r="V11" s="8"/>
      <c r="W11" s="8">
        <v>61563494</v>
      </c>
      <c r="X11" s="8">
        <v>104435749</v>
      </c>
      <c r="Y11" s="8">
        <v>-42872255</v>
      </c>
      <c r="Z11" s="2">
        <v>-41.05</v>
      </c>
      <c r="AA11" s="6">
        <v>140703046</v>
      </c>
    </row>
    <row r="12" spans="1:27" ht="13.5">
      <c r="A12" s="25" t="s">
        <v>37</v>
      </c>
      <c r="B12" s="29"/>
      <c r="C12" s="6">
        <v>335715379</v>
      </c>
      <c r="D12" s="6"/>
      <c r="E12" s="7">
        <v>558409973</v>
      </c>
      <c r="F12" s="8">
        <v>545284240</v>
      </c>
      <c r="G12" s="8">
        <v>83585296</v>
      </c>
      <c r="H12" s="8">
        <v>36293761</v>
      </c>
      <c r="I12" s="8">
        <v>45232530</v>
      </c>
      <c r="J12" s="8">
        <v>165111587</v>
      </c>
      <c r="K12" s="8">
        <v>26606150</v>
      </c>
      <c r="L12" s="8">
        <v>24618027</v>
      </c>
      <c r="M12" s="8">
        <v>12882454</v>
      </c>
      <c r="N12" s="8">
        <v>64106631</v>
      </c>
      <c r="O12" s="8">
        <v>41151148</v>
      </c>
      <c r="P12" s="8">
        <v>23540188</v>
      </c>
      <c r="Q12" s="8">
        <v>99076013</v>
      </c>
      <c r="R12" s="8">
        <v>163767349</v>
      </c>
      <c r="S12" s="8"/>
      <c r="T12" s="8"/>
      <c r="U12" s="8"/>
      <c r="V12" s="8"/>
      <c r="W12" s="8">
        <v>392985567</v>
      </c>
      <c r="X12" s="8">
        <v>416509472</v>
      </c>
      <c r="Y12" s="8">
        <v>-23523905</v>
      </c>
      <c r="Z12" s="2">
        <v>-5.65</v>
      </c>
      <c r="AA12" s="6">
        <v>545284240</v>
      </c>
    </row>
    <row r="13" spans="1:27" ht="13.5">
      <c r="A13" s="23" t="s">
        <v>38</v>
      </c>
      <c r="B13" s="29"/>
      <c r="C13" s="6">
        <v>463328866</v>
      </c>
      <c r="D13" s="6"/>
      <c r="E13" s="7">
        <v>741020602</v>
      </c>
      <c r="F13" s="8">
        <v>854774690</v>
      </c>
      <c r="G13" s="8">
        <v>62078998</v>
      </c>
      <c r="H13" s="8">
        <v>36846020</v>
      </c>
      <c r="I13" s="8">
        <v>-36657923</v>
      </c>
      <c r="J13" s="8">
        <v>62267095</v>
      </c>
      <c r="K13" s="8">
        <v>50436129</v>
      </c>
      <c r="L13" s="8">
        <v>45014842</v>
      </c>
      <c r="M13" s="8">
        <v>41656993</v>
      </c>
      <c r="N13" s="8">
        <v>137107964</v>
      </c>
      <c r="O13" s="8">
        <v>75111431</v>
      </c>
      <c r="P13" s="8">
        <v>45520208</v>
      </c>
      <c r="Q13" s="8">
        <v>37919392</v>
      </c>
      <c r="R13" s="8">
        <v>158551031</v>
      </c>
      <c r="S13" s="8"/>
      <c r="T13" s="8"/>
      <c r="U13" s="8"/>
      <c r="V13" s="8"/>
      <c r="W13" s="8">
        <v>357926090</v>
      </c>
      <c r="X13" s="8">
        <v>636234596</v>
      </c>
      <c r="Y13" s="8">
        <v>-278308506</v>
      </c>
      <c r="Z13" s="2">
        <v>-43.74</v>
      </c>
      <c r="AA13" s="6">
        <v>854774690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>
        <v>119819</v>
      </c>
      <c r="M14" s="8"/>
      <c r="N14" s="8">
        <v>119819</v>
      </c>
      <c r="O14" s="8">
        <v>-3565</v>
      </c>
      <c r="P14" s="8"/>
      <c r="Q14" s="8">
        <v>-116254</v>
      </c>
      <c r="R14" s="8">
        <v>-119819</v>
      </c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136610581</v>
      </c>
      <c r="D15" s="6"/>
      <c r="E15" s="7">
        <v>352305041</v>
      </c>
      <c r="F15" s="8">
        <v>349942055</v>
      </c>
      <c r="G15" s="8">
        <v>6724172</v>
      </c>
      <c r="H15" s="8">
        <v>-27092167</v>
      </c>
      <c r="I15" s="8">
        <v>45223996</v>
      </c>
      <c r="J15" s="8">
        <v>24856001</v>
      </c>
      <c r="K15" s="8">
        <v>6628924</v>
      </c>
      <c r="L15" s="8">
        <v>5656055</v>
      </c>
      <c r="M15" s="8">
        <v>5277548</v>
      </c>
      <c r="N15" s="8">
        <v>17562527</v>
      </c>
      <c r="O15" s="8">
        <v>12428244</v>
      </c>
      <c r="P15" s="8">
        <v>5226940</v>
      </c>
      <c r="Q15" s="8">
        <v>6493628</v>
      </c>
      <c r="R15" s="8">
        <v>24148812</v>
      </c>
      <c r="S15" s="8"/>
      <c r="T15" s="8"/>
      <c r="U15" s="8"/>
      <c r="V15" s="8"/>
      <c r="W15" s="8">
        <v>66567340</v>
      </c>
      <c r="X15" s="8">
        <v>262818726</v>
      </c>
      <c r="Y15" s="8">
        <v>-196251386</v>
      </c>
      <c r="Z15" s="2">
        <v>-74.67</v>
      </c>
      <c r="AA15" s="6">
        <v>349942055</v>
      </c>
    </row>
    <row r="16" spans="1:27" ht="13.5">
      <c r="A16" s="23" t="s">
        <v>41</v>
      </c>
      <c r="B16" s="29"/>
      <c r="C16" s="6">
        <v>88970273</v>
      </c>
      <c r="D16" s="6"/>
      <c r="E16" s="7">
        <v>137713373</v>
      </c>
      <c r="F16" s="8">
        <v>136241218</v>
      </c>
      <c r="G16" s="8">
        <v>9994213</v>
      </c>
      <c r="H16" s="8">
        <v>8745790</v>
      </c>
      <c r="I16" s="8">
        <v>12087078</v>
      </c>
      <c r="J16" s="8">
        <v>30827081</v>
      </c>
      <c r="K16" s="8">
        <v>7905902</v>
      </c>
      <c r="L16" s="8">
        <v>8052582</v>
      </c>
      <c r="M16" s="8">
        <v>7930025</v>
      </c>
      <c r="N16" s="8">
        <v>23888509</v>
      </c>
      <c r="O16" s="8">
        <v>11085582</v>
      </c>
      <c r="P16" s="8">
        <v>8498951</v>
      </c>
      <c r="Q16" s="8">
        <v>52666210</v>
      </c>
      <c r="R16" s="8">
        <v>72250743</v>
      </c>
      <c r="S16" s="8"/>
      <c r="T16" s="8"/>
      <c r="U16" s="8"/>
      <c r="V16" s="8"/>
      <c r="W16" s="8">
        <v>126966333</v>
      </c>
      <c r="X16" s="8">
        <v>102098303</v>
      </c>
      <c r="Y16" s="8">
        <v>24868030</v>
      </c>
      <c r="Z16" s="2">
        <v>24.36</v>
      </c>
      <c r="AA16" s="6">
        <v>136241218</v>
      </c>
    </row>
    <row r="17" spans="1:27" ht="13.5">
      <c r="A17" s="23" t="s">
        <v>42</v>
      </c>
      <c r="B17" s="29"/>
      <c r="C17" s="6">
        <v>111272728</v>
      </c>
      <c r="D17" s="6"/>
      <c r="E17" s="7">
        <v>95365145</v>
      </c>
      <c r="F17" s="8">
        <v>94699828</v>
      </c>
      <c r="G17" s="8">
        <v>5064711</v>
      </c>
      <c r="H17" s="8">
        <v>9000561</v>
      </c>
      <c r="I17" s="8">
        <v>3383959</v>
      </c>
      <c r="J17" s="8">
        <v>17449231</v>
      </c>
      <c r="K17" s="8">
        <v>6953332</v>
      </c>
      <c r="L17" s="8">
        <v>-2499148</v>
      </c>
      <c r="M17" s="8">
        <v>9559555</v>
      </c>
      <c r="N17" s="8">
        <v>14013739</v>
      </c>
      <c r="O17" s="8">
        <v>10987502</v>
      </c>
      <c r="P17" s="8">
        <v>6209978</v>
      </c>
      <c r="Q17" s="8">
        <v>11142437</v>
      </c>
      <c r="R17" s="8">
        <v>28339917</v>
      </c>
      <c r="S17" s="8"/>
      <c r="T17" s="8"/>
      <c r="U17" s="8"/>
      <c r="V17" s="8"/>
      <c r="W17" s="8">
        <v>59802887</v>
      </c>
      <c r="X17" s="8">
        <v>71032541</v>
      </c>
      <c r="Y17" s="8">
        <v>-11229654</v>
      </c>
      <c r="Z17" s="2">
        <v>-15.81</v>
      </c>
      <c r="AA17" s="6">
        <v>94699828</v>
      </c>
    </row>
    <row r="18" spans="1:27" ht="13.5">
      <c r="A18" s="23" t="s">
        <v>43</v>
      </c>
      <c r="B18" s="29"/>
      <c r="C18" s="6">
        <v>7933735723</v>
      </c>
      <c r="D18" s="6"/>
      <c r="E18" s="7">
        <v>10472431685</v>
      </c>
      <c r="F18" s="8">
        <v>10636304444</v>
      </c>
      <c r="G18" s="8">
        <v>3323140309</v>
      </c>
      <c r="H18" s="8">
        <v>70597948</v>
      </c>
      <c r="I18" s="8">
        <v>43775486</v>
      </c>
      <c r="J18" s="8">
        <v>3437513743</v>
      </c>
      <c r="K18" s="8">
        <v>299830773</v>
      </c>
      <c r="L18" s="8">
        <v>52609050</v>
      </c>
      <c r="M18" s="8">
        <v>2326400558</v>
      </c>
      <c r="N18" s="8">
        <v>2678840381</v>
      </c>
      <c r="O18" s="8">
        <v>382015022</v>
      </c>
      <c r="P18" s="8">
        <v>155225692</v>
      </c>
      <c r="Q18" s="8">
        <v>1850633426</v>
      </c>
      <c r="R18" s="8">
        <v>2387874140</v>
      </c>
      <c r="S18" s="8"/>
      <c r="T18" s="8"/>
      <c r="U18" s="8"/>
      <c r="V18" s="8"/>
      <c r="W18" s="8">
        <v>8504228264</v>
      </c>
      <c r="X18" s="8">
        <v>8158894665</v>
      </c>
      <c r="Y18" s="8">
        <v>345333599</v>
      </c>
      <c r="Z18" s="2">
        <v>4.23</v>
      </c>
      <c r="AA18" s="6">
        <v>10636304444</v>
      </c>
    </row>
    <row r="19" spans="1:27" ht="13.5">
      <c r="A19" s="23" t="s">
        <v>44</v>
      </c>
      <c r="B19" s="29"/>
      <c r="C19" s="6">
        <v>841947263</v>
      </c>
      <c r="D19" s="6"/>
      <c r="E19" s="7">
        <v>2918193840</v>
      </c>
      <c r="F19" s="26">
        <v>3148788457</v>
      </c>
      <c r="G19" s="26">
        <v>99778963</v>
      </c>
      <c r="H19" s="26">
        <v>200170156</v>
      </c>
      <c r="I19" s="26">
        <v>29949295</v>
      </c>
      <c r="J19" s="26">
        <v>329898414</v>
      </c>
      <c r="K19" s="26">
        <v>27584168</v>
      </c>
      <c r="L19" s="26">
        <v>23817877</v>
      </c>
      <c r="M19" s="26">
        <v>216809798</v>
      </c>
      <c r="N19" s="26">
        <v>268211843</v>
      </c>
      <c r="O19" s="26">
        <v>279322973</v>
      </c>
      <c r="P19" s="26">
        <v>31497033</v>
      </c>
      <c r="Q19" s="26">
        <v>227985544</v>
      </c>
      <c r="R19" s="26">
        <v>538805550</v>
      </c>
      <c r="S19" s="26"/>
      <c r="T19" s="26"/>
      <c r="U19" s="26"/>
      <c r="V19" s="26"/>
      <c r="W19" s="26">
        <v>1136915807</v>
      </c>
      <c r="X19" s="26">
        <v>2355556875</v>
      </c>
      <c r="Y19" s="26">
        <v>-1218641068</v>
      </c>
      <c r="Z19" s="27">
        <v>-51.73</v>
      </c>
      <c r="AA19" s="28">
        <v>3148788457</v>
      </c>
    </row>
    <row r="20" spans="1:27" ht="13.5">
      <c r="A20" s="23" t="s">
        <v>45</v>
      </c>
      <c r="B20" s="29"/>
      <c r="C20" s="6">
        <v>103476433</v>
      </c>
      <c r="D20" s="6"/>
      <c r="E20" s="7">
        <v>92524068</v>
      </c>
      <c r="F20" s="8">
        <v>100391057</v>
      </c>
      <c r="G20" s="8">
        <v>818741</v>
      </c>
      <c r="H20" s="8">
        <v>3424255</v>
      </c>
      <c r="I20" s="30">
        <v>1935565</v>
      </c>
      <c r="J20" s="8">
        <v>6178561</v>
      </c>
      <c r="K20" s="8">
        <v>666276</v>
      </c>
      <c r="L20" s="8">
        <v>257092</v>
      </c>
      <c r="M20" s="8">
        <v>820784</v>
      </c>
      <c r="N20" s="8">
        <v>1744152</v>
      </c>
      <c r="O20" s="8">
        <v>234177</v>
      </c>
      <c r="P20" s="30"/>
      <c r="Q20" s="8">
        <v>128002</v>
      </c>
      <c r="R20" s="8">
        <v>362179</v>
      </c>
      <c r="S20" s="8"/>
      <c r="T20" s="8"/>
      <c r="U20" s="8"/>
      <c r="V20" s="8"/>
      <c r="W20" s="30">
        <v>8284892</v>
      </c>
      <c r="X20" s="8">
        <v>74292839</v>
      </c>
      <c r="Y20" s="8">
        <v>-66007947</v>
      </c>
      <c r="Z20" s="2">
        <v>-88.85</v>
      </c>
      <c r="AA20" s="6">
        <v>100391057</v>
      </c>
    </row>
    <row r="21" spans="1:27" ht="24.75" customHeight="1">
      <c r="A21" s="31" t="s">
        <v>46</v>
      </c>
      <c r="B21" s="32"/>
      <c r="C21" s="33">
        <f aca="true" t="shared" si="0" ref="C21:Y21">SUM(C5:C20)</f>
        <v>18709731973</v>
      </c>
      <c r="D21" s="33">
        <f t="shared" si="0"/>
        <v>0</v>
      </c>
      <c r="E21" s="34">
        <f t="shared" si="0"/>
        <v>43861819422</v>
      </c>
      <c r="F21" s="35">
        <f t="shared" si="0"/>
        <v>44524242688</v>
      </c>
      <c r="G21" s="35">
        <f t="shared" si="0"/>
        <v>8318419530</v>
      </c>
      <c r="H21" s="35">
        <f t="shared" si="0"/>
        <v>994838704</v>
      </c>
      <c r="I21" s="35">
        <f t="shared" si="0"/>
        <v>874174762</v>
      </c>
      <c r="J21" s="35">
        <f t="shared" si="0"/>
        <v>10187432996</v>
      </c>
      <c r="K21" s="35">
        <f t="shared" si="0"/>
        <v>1192561339</v>
      </c>
      <c r="L21" s="35">
        <f t="shared" si="0"/>
        <v>778548130</v>
      </c>
      <c r="M21" s="35">
        <f t="shared" si="0"/>
        <v>3385559664</v>
      </c>
      <c r="N21" s="35">
        <f t="shared" si="0"/>
        <v>5356669133</v>
      </c>
      <c r="O21" s="35">
        <f t="shared" si="0"/>
        <v>2046369245</v>
      </c>
      <c r="P21" s="35">
        <f t="shared" si="0"/>
        <v>1114835334</v>
      </c>
      <c r="Q21" s="35">
        <f t="shared" si="0"/>
        <v>2860559128</v>
      </c>
      <c r="R21" s="35">
        <f t="shared" si="0"/>
        <v>6021763707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21565865836</v>
      </c>
      <c r="X21" s="35">
        <f t="shared" si="0"/>
        <v>26363425375</v>
      </c>
      <c r="Y21" s="35">
        <f t="shared" si="0"/>
        <v>-4797559539</v>
      </c>
      <c r="Z21" s="36">
        <f>+IF(X21&lt;&gt;0,+(Y21/X21)*100,0)</f>
        <v>-18.197785267878906</v>
      </c>
      <c r="AA21" s="33">
        <f>SUM(AA5:AA20)</f>
        <v>44524242688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7021354619</v>
      </c>
      <c r="D24" s="6"/>
      <c r="E24" s="7">
        <v>12249644845</v>
      </c>
      <c r="F24" s="8">
        <v>12285484246</v>
      </c>
      <c r="G24" s="8">
        <v>753181245</v>
      </c>
      <c r="H24" s="8">
        <v>548993272</v>
      </c>
      <c r="I24" s="8">
        <v>834860440</v>
      </c>
      <c r="J24" s="8">
        <v>2137034957</v>
      </c>
      <c r="K24" s="8">
        <v>700122890</v>
      </c>
      <c r="L24" s="8">
        <v>665208362</v>
      </c>
      <c r="M24" s="8">
        <v>630513913</v>
      </c>
      <c r="N24" s="8">
        <v>1995845165</v>
      </c>
      <c r="O24" s="8">
        <v>922116346</v>
      </c>
      <c r="P24" s="8">
        <v>608735762</v>
      </c>
      <c r="Q24" s="8">
        <v>722410987</v>
      </c>
      <c r="R24" s="8">
        <v>2253263095</v>
      </c>
      <c r="S24" s="8"/>
      <c r="T24" s="8"/>
      <c r="U24" s="8"/>
      <c r="V24" s="8"/>
      <c r="W24" s="8">
        <v>6386143217</v>
      </c>
      <c r="X24" s="8">
        <v>9219870962</v>
      </c>
      <c r="Y24" s="8">
        <v>-2833727745</v>
      </c>
      <c r="Z24" s="2">
        <v>-30.74</v>
      </c>
      <c r="AA24" s="6">
        <v>12285484246</v>
      </c>
    </row>
    <row r="25" spans="1:27" ht="13.5">
      <c r="A25" s="25" t="s">
        <v>49</v>
      </c>
      <c r="B25" s="24"/>
      <c r="C25" s="6">
        <v>509878289</v>
      </c>
      <c r="D25" s="6"/>
      <c r="E25" s="7">
        <v>700123641</v>
      </c>
      <c r="F25" s="8">
        <v>696177583</v>
      </c>
      <c r="G25" s="8">
        <v>40139027</v>
      </c>
      <c r="H25" s="8">
        <v>38811016</v>
      </c>
      <c r="I25" s="8">
        <v>48194866</v>
      </c>
      <c r="J25" s="8">
        <v>127144909</v>
      </c>
      <c r="K25" s="8">
        <v>45922943</v>
      </c>
      <c r="L25" s="8">
        <v>43859976</v>
      </c>
      <c r="M25" s="8">
        <v>42542091</v>
      </c>
      <c r="N25" s="8">
        <v>132325010</v>
      </c>
      <c r="O25" s="8">
        <v>48177957</v>
      </c>
      <c r="P25" s="8">
        <v>43365541</v>
      </c>
      <c r="Q25" s="8">
        <v>47714740</v>
      </c>
      <c r="R25" s="8">
        <v>139258238</v>
      </c>
      <c r="S25" s="8"/>
      <c r="T25" s="8"/>
      <c r="U25" s="8"/>
      <c r="V25" s="8"/>
      <c r="W25" s="8">
        <v>398728157</v>
      </c>
      <c r="X25" s="8">
        <v>522535194</v>
      </c>
      <c r="Y25" s="8">
        <v>-123807037</v>
      </c>
      <c r="Z25" s="2">
        <v>-23.69</v>
      </c>
      <c r="AA25" s="6">
        <v>696177583</v>
      </c>
    </row>
    <row r="26" spans="1:27" ht="13.5">
      <c r="A26" s="25" t="s">
        <v>50</v>
      </c>
      <c r="B26" s="24"/>
      <c r="C26" s="6">
        <v>1609140982</v>
      </c>
      <c r="D26" s="6"/>
      <c r="E26" s="7">
        <v>2453890869</v>
      </c>
      <c r="F26" s="8">
        <v>2501923608</v>
      </c>
      <c r="G26" s="8">
        <v>9671524</v>
      </c>
      <c r="H26" s="8">
        <v>64814066</v>
      </c>
      <c r="I26" s="8">
        <v>382227651</v>
      </c>
      <c r="J26" s="8">
        <v>456713241</v>
      </c>
      <c r="K26" s="8">
        <v>31740123</v>
      </c>
      <c r="L26" s="8">
        <v>48417835</v>
      </c>
      <c r="M26" s="8">
        <v>35019466</v>
      </c>
      <c r="N26" s="8">
        <v>115177424</v>
      </c>
      <c r="O26" s="8">
        <v>166640090</v>
      </c>
      <c r="P26" s="8">
        <v>36438006</v>
      </c>
      <c r="Q26" s="8">
        <v>33374690</v>
      </c>
      <c r="R26" s="8">
        <v>236452786</v>
      </c>
      <c r="S26" s="8"/>
      <c r="T26" s="8"/>
      <c r="U26" s="8"/>
      <c r="V26" s="8"/>
      <c r="W26" s="8">
        <v>808343451</v>
      </c>
      <c r="X26" s="8">
        <v>1865538479</v>
      </c>
      <c r="Y26" s="8">
        <v>-1057195028</v>
      </c>
      <c r="Z26" s="2">
        <v>-56.67</v>
      </c>
      <c r="AA26" s="6">
        <v>2501923608</v>
      </c>
    </row>
    <row r="27" spans="1:27" ht="13.5">
      <c r="A27" s="25" t="s">
        <v>51</v>
      </c>
      <c r="B27" s="24"/>
      <c r="C27" s="6">
        <v>3490550325</v>
      </c>
      <c r="D27" s="6"/>
      <c r="E27" s="7">
        <v>3495194226</v>
      </c>
      <c r="F27" s="8">
        <v>3506816351</v>
      </c>
      <c r="G27" s="8">
        <v>134529367</v>
      </c>
      <c r="H27" s="8">
        <v>130755325</v>
      </c>
      <c r="I27" s="8">
        <v>203504864</v>
      </c>
      <c r="J27" s="8">
        <v>468789556</v>
      </c>
      <c r="K27" s="8">
        <v>171479728</v>
      </c>
      <c r="L27" s="8">
        <v>151476916</v>
      </c>
      <c r="M27" s="8">
        <v>263537925</v>
      </c>
      <c r="N27" s="8">
        <v>586494569</v>
      </c>
      <c r="O27" s="8">
        <v>152593595</v>
      </c>
      <c r="P27" s="8">
        <v>148045392</v>
      </c>
      <c r="Q27" s="8">
        <v>233031205</v>
      </c>
      <c r="R27" s="8">
        <v>533670192</v>
      </c>
      <c r="S27" s="8"/>
      <c r="T27" s="8"/>
      <c r="U27" s="8"/>
      <c r="V27" s="8"/>
      <c r="W27" s="8">
        <v>1588954317</v>
      </c>
      <c r="X27" s="8">
        <v>2621764892</v>
      </c>
      <c r="Y27" s="8">
        <v>-1032810575</v>
      </c>
      <c r="Z27" s="2">
        <v>-39.39</v>
      </c>
      <c r="AA27" s="6">
        <v>3506816351</v>
      </c>
    </row>
    <row r="28" spans="1:27" ht="13.5">
      <c r="A28" s="25" t="s">
        <v>52</v>
      </c>
      <c r="B28" s="24"/>
      <c r="C28" s="6">
        <v>156490273</v>
      </c>
      <c r="D28" s="6"/>
      <c r="E28" s="7">
        <v>298095095</v>
      </c>
      <c r="F28" s="8">
        <v>292770607</v>
      </c>
      <c r="G28" s="8">
        <v>33463723</v>
      </c>
      <c r="H28" s="8">
        <v>5316021</v>
      </c>
      <c r="I28" s="8">
        <v>21183855</v>
      </c>
      <c r="J28" s="8">
        <v>59963599</v>
      </c>
      <c r="K28" s="8">
        <v>15495775</v>
      </c>
      <c r="L28" s="8">
        <v>10793702</v>
      </c>
      <c r="M28" s="8">
        <v>7407837</v>
      </c>
      <c r="N28" s="8">
        <v>33697314</v>
      </c>
      <c r="O28" s="8">
        <v>33856736</v>
      </c>
      <c r="P28" s="8">
        <v>39302469</v>
      </c>
      <c r="Q28" s="8">
        <v>818936</v>
      </c>
      <c r="R28" s="8">
        <v>73978141</v>
      </c>
      <c r="S28" s="8"/>
      <c r="T28" s="8"/>
      <c r="U28" s="8"/>
      <c r="V28" s="8"/>
      <c r="W28" s="8">
        <v>167639054</v>
      </c>
      <c r="X28" s="8">
        <v>218068568</v>
      </c>
      <c r="Y28" s="8">
        <v>-50429514</v>
      </c>
      <c r="Z28" s="2">
        <v>-23.13</v>
      </c>
      <c r="AA28" s="6">
        <v>292770607</v>
      </c>
    </row>
    <row r="29" spans="1:27" ht="13.5">
      <c r="A29" s="25" t="s">
        <v>53</v>
      </c>
      <c r="B29" s="24"/>
      <c r="C29" s="6">
        <v>3150405940</v>
      </c>
      <c r="D29" s="6"/>
      <c r="E29" s="7">
        <v>7353606522</v>
      </c>
      <c r="F29" s="8">
        <v>7267115987</v>
      </c>
      <c r="G29" s="8">
        <v>781397344</v>
      </c>
      <c r="H29" s="8">
        <v>328588156</v>
      </c>
      <c r="I29" s="8">
        <v>-102297272</v>
      </c>
      <c r="J29" s="8">
        <v>1007688228</v>
      </c>
      <c r="K29" s="8">
        <v>211926122</v>
      </c>
      <c r="L29" s="8">
        <v>326487307</v>
      </c>
      <c r="M29" s="8">
        <v>190830166</v>
      </c>
      <c r="N29" s="8">
        <v>729243595</v>
      </c>
      <c r="O29" s="8">
        <v>530951602</v>
      </c>
      <c r="P29" s="8">
        <v>252265112</v>
      </c>
      <c r="Q29" s="8">
        <v>290210681</v>
      </c>
      <c r="R29" s="8">
        <v>1073427395</v>
      </c>
      <c r="S29" s="8"/>
      <c r="T29" s="8"/>
      <c r="U29" s="8"/>
      <c r="V29" s="8"/>
      <c r="W29" s="8">
        <v>2810359218</v>
      </c>
      <c r="X29" s="8">
        <v>5449190058</v>
      </c>
      <c r="Y29" s="8">
        <v>-2638830840</v>
      </c>
      <c r="Z29" s="2">
        <v>-48.43</v>
      </c>
      <c r="AA29" s="6">
        <v>7267115987</v>
      </c>
    </row>
    <row r="30" spans="1:27" ht="13.5">
      <c r="A30" s="25" t="s">
        <v>54</v>
      </c>
      <c r="B30" s="24"/>
      <c r="C30" s="6">
        <v>329515611</v>
      </c>
      <c r="D30" s="6"/>
      <c r="E30" s="7">
        <v>596878662</v>
      </c>
      <c r="F30" s="8">
        <v>637452684</v>
      </c>
      <c r="G30" s="8">
        <v>16836046</v>
      </c>
      <c r="H30" s="8">
        <v>34149679</v>
      </c>
      <c r="I30" s="8">
        <v>37342174</v>
      </c>
      <c r="J30" s="8">
        <v>88327899</v>
      </c>
      <c r="K30" s="8">
        <v>27964981</v>
      </c>
      <c r="L30" s="8">
        <v>31421060</v>
      </c>
      <c r="M30" s="8">
        <v>28024927</v>
      </c>
      <c r="N30" s="8">
        <v>87410968</v>
      </c>
      <c r="O30" s="8">
        <v>32472730</v>
      </c>
      <c r="P30" s="8">
        <v>26363700</v>
      </c>
      <c r="Q30" s="8">
        <v>24633056</v>
      </c>
      <c r="R30" s="8">
        <v>83469486</v>
      </c>
      <c r="S30" s="8"/>
      <c r="T30" s="8"/>
      <c r="U30" s="8"/>
      <c r="V30" s="8"/>
      <c r="W30" s="8">
        <v>259208353</v>
      </c>
      <c r="X30" s="8">
        <v>473952700</v>
      </c>
      <c r="Y30" s="8">
        <v>-214744347</v>
      </c>
      <c r="Z30" s="2">
        <v>-45.31</v>
      </c>
      <c r="AA30" s="6">
        <v>637452684</v>
      </c>
    </row>
    <row r="31" spans="1:27" ht="13.5">
      <c r="A31" s="25" t="s">
        <v>55</v>
      </c>
      <c r="B31" s="24"/>
      <c r="C31" s="6">
        <v>2525392064</v>
      </c>
      <c r="D31" s="6"/>
      <c r="E31" s="7">
        <v>4353106457</v>
      </c>
      <c r="F31" s="8">
        <v>4311504398</v>
      </c>
      <c r="G31" s="8">
        <v>110268582</v>
      </c>
      <c r="H31" s="8">
        <v>139053841</v>
      </c>
      <c r="I31" s="8">
        <v>212554392</v>
      </c>
      <c r="J31" s="8">
        <v>461876815</v>
      </c>
      <c r="K31" s="8">
        <v>226302797</v>
      </c>
      <c r="L31" s="8">
        <v>211121811</v>
      </c>
      <c r="M31" s="8">
        <v>312590052</v>
      </c>
      <c r="N31" s="8">
        <v>750014660</v>
      </c>
      <c r="O31" s="8">
        <v>188416049</v>
      </c>
      <c r="P31" s="8">
        <v>161201587</v>
      </c>
      <c r="Q31" s="8">
        <v>242559477</v>
      </c>
      <c r="R31" s="8">
        <v>592177113</v>
      </c>
      <c r="S31" s="8"/>
      <c r="T31" s="8"/>
      <c r="U31" s="8"/>
      <c r="V31" s="8"/>
      <c r="W31" s="8">
        <v>1804068588</v>
      </c>
      <c r="X31" s="8">
        <v>3226162002</v>
      </c>
      <c r="Y31" s="8">
        <v>-1422093414</v>
      </c>
      <c r="Z31" s="2">
        <v>-44.08</v>
      </c>
      <c r="AA31" s="6">
        <v>4311504398</v>
      </c>
    </row>
    <row r="32" spans="1:27" ht="13.5">
      <c r="A32" s="25" t="s">
        <v>43</v>
      </c>
      <c r="B32" s="24"/>
      <c r="C32" s="6">
        <v>238989155</v>
      </c>
      <c r="D32" s="6"/>
      <c r="E32" s="7">
        <v>374995522</v>
      </c>
      <c r="F32" s="8">
        <v>517261382</v>
      </c>
      <c r="G32" s="8">
        <v>13882552</v>
      </c>
      <c r="H32" s="8">
        <v>21740781</v>
      </c>
      <c r="I32" s="8">
        <v>14286148</v>
      </c>
      <c r="J32" s="8">
        <v>49909481</v>
      </c>
      <c r="K32" s="8">
        <v>27624156</v>
      </c>
      <c r="L32" s="8">
        <v>17595876</v>
      </c>
      <c r="M32" s="8">
        <v>31569673</v>
      </c>
      <c r="N32" s="8">
        <v>76789705</v>
      </c>
      <c r="O32" s="8">
        <v>69223093</v>
      </c>
      <c r="P32" s="8">
        <v>33264019</v>
      </c>
      <c r="Q32" s="8">
        <v>22344462</v>
      </c>
      <c r="R32" s="8">
        <v>124831574</v>
      </c>
      <c r="S32" s="8"/>
      <c r="T32" s="8"/>
      <c r="U32" s="8"/>
      <c r="V32" s="8"/>
      <c r="W32" s="8">
        <v>251530760</v>
      </c>
      <c r="X32" s="8">
        <v>394039670</v>
      </c>
      <c r="Y32" s="8">
        <v>-142508910</v>
      </c>
      <c r="Z32" s="2">
        <v>-36.17</v>
      </c>
      <c r="AA32" s="6">
        <v>517261382</v>
      </c>
    </row>
    <row r="33" spans="1:27" ht="13.5">
      <c r="A33" s="25" t="s">
        <v>56</v>
      </c>
      <c r="B33" s="24"/>
      <c r="C33" s="6">
        <v>2492388020</v>
      </c>
      <c r="D33" s="6"/>
      <c r="E33" s="7">
        <v>3551786202</v>
      </c>
      <c r="F33" s="8">
        <v>3602404680</v>
      </c>
      <c r="G33" s="8">
        <v>-696790182</v>
      </c>
      <c r="H33" s="8">
        <v>157130219</v>
      </c>
      <c r="I33" s="8">
        <v>235838057</v>
      </c>
      <c r="J33" s="8">
        <v>-303821906</v>
      </c>
      <c r="K33" s="8">
        <v>228176992</v>
      </c>
      <c r="L33" s="8">
        <v>190397641</v>
      </c>
      <c r="M33" s="8">
        <v>199994116</v>
      </c>
      <c r="N33" s="8">
        <v>618568749</v>
      </c>
      <c r="O33" s="8">
        <v>218924241</v>
      </c>
      <c r="P33" s="8">
        <v>151379245</v>
      </c>
      <c r="Q33" s="8">
        <v>203305319</v>
      </c>
      <c r="R33" s="8">
        <v>573608805</v>
      </c>
      <c r="S33" s="8"/>
      <c r="T33" s="8"/>
      <c r="U33" s="8"/>
      <c r="V33" s="8"/>
      <c r="W33" s="8">
        <v>888355648</v>
      </c>
      <c r="X33" s="8">
        <v>2709201623</v>
      </c>
      <c r="Y33" s="8">
        <v>-1820845975</v>
      </c>
      <c r="Z33" s="2">
        <v>-67.21</v>
      </c>
      <c r="AA33" s="6">
        <v>3602404680</v>
      </c>
    </row>
    <row r="34" spans="1:27" ht="13.5">
      <c r="A34" s="23" t="s">
        <v>57</v>
      </c>
      <c r="B34" s="29"/>
      <c r="C34" s="6">
        <v>377545617</v>
      </c>
      <c r="D34" s="6"/>
      <c r="E34" s="7">
        <v>41074099</v>
      </c>
      <c r="F34" s="8">
        <v>84074106</v>
      </c>
      <c r="G34" s="8">
        <v>-345370</v>
      </c>
      <c r="H34" s="8">
        <v>2738779</v>
      </c>
      <c r="I34" s="8">
        <v>809880</v>
      </c>
      <c r="J34" s="8">
        <v>3203289</v>
      </c>
      <c r="K34" s="8">
        <v>4417</v>
      </c>
      <c r="L34" s="8"/>
      <c r="M34" s="8">
        <v>3534</v>
      </c>
      <c r="N34" s="8">
        <v>7951</v>
      </c>
      <c r="O34" s="8">
        <v>68397530</v>
      </c>
      <c r="P34" s="8">
        <v>-7277</v>
      </c>
      <c r="Q34" s="8">
        <v>-8012</v>
      </c>
      <c r="R34" s="8">
        <v>68382241</v>
      </c>
      <c r="S34" s="8"/>
      <c r="T34" s="8"/>
      <c r="U34" s="8"/>
      <c r="V34" s="8"/>
      <c r="W34" s="8">
        <v>71593481</v>
      </c>
      <c r="X34" s="8">
        <v>50805593</v>
      </c>
      <c r="Y34" s="8">
        <v>20787888</v>
      </c>
      <c r="Z34" s="2">
        <v>40.92</v>
      </c>
      <c r="AA34" s="6">
        <v>84074106</v>
      </c>
    </row>
    <row r="35" spans="1:27" ht="12.75">
      <c r="A35" s="40" t="s">
        <v>58</v>
      </c>
      <c r="B35" s="32"/>
      <c r="C35" s="33">
        <f aca="true" t="shared" si="1" ref="C35:Y35">SUM(C24:C34)</f>
        <v>21901650895</v>
      </c>
      <c r="D35" s="33">
        <f>SUM(D24:D34)</f>
        <v>0</v>
      </c>
      <c r="E35" s="34">
        <f t="shared" si="1"/>
        <v>35468396140</v>
      </c>
      <c r="F35" s="35">
        <f t="shared" si="1"/>
        <v>35702985632</v>
      </c>
      <c r="G35" s="35">
        <f t="shared" si="1"/>
        <v>1196233858</v>
      </c>
      <c r="H35" s="35">
        <f t="shared" si="1"/>
        <v>1472091155</v>
      </c>
      <c r="I35" s="35">
        <f t="shared" si="1"/>
        <v>1888505055</v>
      </c>
      <c r="J35" s="35">
        <f t="shared" si="1"/>
        <v>4556830068</v>
      </c>
      <c r="K35" s="35">
        <f t="shared" si="1"/>
        <v>1686760924</v>
      </c>
      <c r="L35" s="35">
        <f t="shared" si="1"/>
        <v>1696780486</v>
      </c>
      <c r="M35" s="35">
        <f t="shared" si="1"/>
        <v>1742033700</v>
      </c>
      <c r="N35" s="35">
        <f t="shared" si="1"/>
        <v>5125575110</v>
      </c>
      <c r="O35" s="35">
        <f t="shared" si="1"/>
        <v>2431769969</v>
      </c>
      <c r="P35" s="35">
        <f t="shared" si="1"/>
        <v>1500353556</v>
      </c>
      <c r="Q35" s="35">
        <f t="shared" si="1"/>
        <v>1820395541</v>
      </c>
      <c r="R35" s="35">
        <f t="shared" si="1"/>
        <v>5752519066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15434924244</v>
      </c>
      <c r="X35" s="35">
        <f t="shared" si="1"/>
        <v>26751129741</v>
      </c>
      <c r="Y35" s="35">
        <f t="shared" si="1"/>
        <v>-11316205497</v>
      </c>
      <c r="Z35" s="36">
        <f>+IF(X35&lt;&gt;0,+(Y35/X35)*100,0)</f>
        <v>-42.30178540705243</v>
      </c>
      <c r="AA35" s="33">
        <f>SUM(AA24:AA34)</f>
        <v>35702985632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-3191918922</v>
      </c>
      <c r="D37" s="46">
        <f>+D21-D35</f>
        <v>0</v>
      </c>
      <c r="E37" s="47">
        <f t="shared" si="2"/>
        <v>8393423282</v>
      </c>
      <c r="F37" s="48">
        <f t="shared" si="2"/>
        <v>8821257056</v>
      </c>
      <c r="G37" s="48">
        <f t="shared" si="2"/>
        <v>7122185672</v>
      </c>
      <c r="H37" s="48">
        <f t="shared" si="2"/>
        <v>-477252451</v>
      </c>
      <c r="I37" s="48">
        <f t="shared" si="2"/>
        <v>-1014330293</v>
      </c>
      <c r="J37" s="48">
        <f t="shared" si="2"/>
        <v>5630602928</v>
      </c>
      <c r="K37" s="48">
        <f t="shared" si="2"/>
        <v>-494199585</v>
      </c>
      <c r="L37" s="48">
        <f t="shared" si="2"/>
        <v>-918232356</v>
      </c>
      <c r="M37" s="48">
        <f t="shared" si="2"/>
        <v>1643525964</v>
      </c>
      <c r="N37" s="48">
        <f t="shared" si="2"/>
        <v>231094023</v>
      </c>
      <c r="O37" s="48">
        <f t="shared" si="2"/>
        <v>-385400724</v>
      </c>
      <c r="P37" s="48">
        <f t="shared" si="2"/>
        <v>-385518222</v>
      </c>
      <c r="Q37" s="48">
        <f t="shared" si="2"/>
        <v>1040163587</v>
      </c>
      <c r="R37" s="48">
        <f t="shared" si="2"/>
        <v>269244641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6130941592</v>
      </c>
      <c r="X37" s="48">
        <f>IF(F21=F35,0,X21-X35)</f>
        <v>-387704366</v>
      </c>
      <c r="Y37" s="48">
        <f t="shared" si="2"/>
        <v>6518645958</v>
      </c>
      <c r="Z37" s="49">
        <f>+IF(X37&lt;&gt;0,+(Y37/X37)*100,0)</f>
        <v>-1681.3444803972106</v>
      </c>
      <c r="AA37" s="46">
        <f>+AA21-AA35</f>
        <v>8821257056</v>
      </c>
    </row>
    <row r="38" spans="1:27" ht="22.5" customHeight="1">
      <c r="A38" s="50" t="s">
        <v>60</v>
      </c>
      <c r="B38" s="29"/>
      <c r="C38" s="6">
        <v>4821072961</v>
      </c>
      <c r="D38" s="6"/>
      <c r="E38" s="7">
        <v>6561061658</v>
      </c>
      <c r="F38" s="8">
        <v>7327649496</v>
      </c>
      <c r="G38" s="8">
        <v>103357721</v>
      </c>
      <c r="H38" s="8">
        <v>134824841</v>
      </c>
      <c r="I38" s="8">
        <v>197235113</v>
      </c>
      <c r="J38" s="8">
        <v>435417675</v>
      </c>
      <c r="K38" s="8">
        <v>258238320</v>
      </c>
      <c r="L38" s="8">
        <v>333429709</v>
      </c>
      <c r="M38" s="8">
        <v>437667880</v>
      </c>
      <c r="N38" s="8">
        <v>1029335909</v>
      </c>
      <c r="O38" s="8">
        <v>202973535</v>
      </c>
      <c r="P38" s="8">
        <v>136570123</v>
      </c>
      <c r="Q38" s="8">
        <v>437300458</v>
      </c>
      <c r="R38" s="8">
        <v>776844116</v>
      </c>
      <c r="S38" s="8"/>
      <c r="T38" s="8"/>
      <c r="U38" s="8"/>
      <c r="V38" s="8"/>
      <c r="W38" s="8">
        <v>2241597700</v>
      </c>
      <c r="X38" s="8">
        <v>5519879178</v>
      </c>
      <c r="Y38" s="8">
        <v>-3278281478</v>
      </c>
      <c r="Z38" s="2">
        <v>-59.39</v>
      </c>
      <c r="AA38" s="6">
        <v>7327649496</v>
      </c>
    </row>
    <row r="39" spans="1:27" ht="57" customHeight="1">
      <c r="A39" s="50" t="s">
        <v>61</v>
      </c>
      <c r="B39" s="29"/>
      <c r="C39" s="28">
        <v>234830</v>
      </c>
      <c r="D39" s="28"/>
      <c r="E39" s="7">
        <v>121935550</v>
      </c>
      <c r="F39" s="26">
        <v>148105031</v>
      </c>
      <c r="G39" s="26"/>
      <c r="H39" s="26">
        <v>496879</v>
      </c>
      <c r="I39" s="26">
        <v>846920</v>
      </c>
      <c r="J39" s="26">
        <v>1343799</v>
      </c>
      <c r="K39" s="26">
        <v>337168</v>
      </c>
      <c r="L39" s="26">
        <v>1600731</v>
      </c>
      <c r="M39" s="26">
        <v>140763</v>
      </c>
      <c r="N39" s="26">
        <v>2078662</v>
      </c>
      <c r="O39" s="26">
        <v>180159</v>
      </c>
      <c r="P39" s="26">
        <v>24149</v>
      </c>
      <c r="Q39" s="26">
        <v>94200</v>
      </c>
      <c r="R39" s="26">
        <v>298508</v>
      </c>
      <c r="S39" s="26"/>
      <c r="T39" s="26"/>
      <c r="U39" s="26"/>
      <c r="V39" s="26"/>
      <c r="W39" s="26">
        <v>3720969</v>
      </c>
      <c r="X39" s="26">
        <v>111329268</v>
      </c>
      <c r="Y39" s="26">
        <v>-107608299</v>
      </c>
      <c r="Z39" s="27">
        <v>-96.66</v>
      </c>
      <c r="AA39" s="28">
        <v>148105031</v>
      </c>
    </row>
    <row r="40" spans="1:27" ht="13.5">
      <c r="A40" s="23" t="s">
        <v>62</v>
      </c>
      <c r="B40" s="29"/>
      <c r="C40" s="51">
        <v>266464809</v>
      </c>
      <c r="D40" s="51"/>
      <c r="E40" s="7"/>
      <c r="F40" s="8">
        <v>36080412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27060309</v>
      </c>
      <c r="Y40" s="52">
        <v>-27060309</v>
      </c>
      <c r="Z40" s="53">
        <v>-100</v>
      </c>
      <c r="AA40" s="54">
        <v>36080412</v>
      </c>
    </row>
    <row r="41" spans="1:27" ht="24.75" customHeight="1">
      <c r="A41" s="55" t="s">
        <v>63</v>
      </c>
      <c r="B41" s="29"/>
      <c r="C41" s="56">
        <f aca="true" t="shared" si="3" ref="C41:Y41">SUM(C37:C40)</f>
        <v>1895853678</v>
      </c>
      <c r="D41" s="56">
        <f>SUM(D37:D40)</f>
        <v>0</v>
      </c>
      <c r="E41" s="57">
        <f t="shared" si="3"/>
        <v>15076420490</v>
      </c>
      <c r="F41" s="58">
        <f t="shared" si="3"/>
        <v>16333091995</v>
      </c>
      <c r="G41" s="58">
        <f t="shared" si="3"/>
        <v>7225543393</v>
      </c>
      <c r="H41" s="58">
        <f t="shared" si="3"/>
        <v>-341930731</v>
      </c>
      <c r="I41" s="58">
        <f t="shared" si="3"/>
        <v>-816248260</v>
      </c>
      <c r="J41" s="58">
        <f t="shared" si="3"/>
        <v>6067364402</v>
      </c>
      <c r="K41" s="58">
        <f t="shared" si="3"/>
        <v>-235624097</v>
      </c>
      <c r="L41" s="58">
        <f t="shared" si="3"/>
        <v>-583201916</v>
      </c>
      <c r="M41" s="58">
        <f t="shared" si="3"/>
        <v>2081334607</v>
      </c>
      <c r="N41" s="58">
        <f t="shared" si="3"/>
        <v>1262508594</v>
      </c>
      <c r="O41" s="58">
        <f t="shared" si="3"/>
        <v>-182247030</v>
      </c>
      <c r="P41" s="58">
        <f t="shared" si="3"/>
        <v>-248923950</v>
      </c>
      <c r="Q41" s="58">
        <f t="shared" si="3"/>
        <v>1477558245</v>
      </c>
      <c r="R41" s="58">
        <f t="shared" si="3"/>
        <v>1046387265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8376260261</v>
      </c>
      <c r="X41" s="58">
        <f t="shared" si="3"/>
        <v>5270564389</v>
      </c>
      <c r="Y41" s="58">
        <f t="shared" si="3"/>
        <v>3105695872</v>
      </c>
      <c r="Z41" s="59">
        <f>+IF(X41&lt;&gt;0,+(Y41/X41)*100,0)</f>
        <v>58.92529988784091</v>
      </c>
      <c r="AA41" s="56">
        <f>SUM(AA37:AA40)</f>
        <v>16333091995</v>
      </c>
    </row>
    <row r="42" spans="1:27" ht="13.5">
      <c r="A42" s="23" t="s">
        <v>64</v>
      </c>
      <c r="B42" s="29"/>
      <c r="C42" s="51">
        <v>602051</v>
      </c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1895251627</v>
      </c>
      <c r="D43" s="64">
        <f>+D41-D42</f>
        <v>0</v>
      </c>
      <c r="E43" s="65">
        <f t="shared" si="4"/>
        <v>15076420490</v>
      </c>
      <c r="F43" s="66">
        <f t="shared" si="4"/>
        <v>16333091995</v>
      </c>
      <c r="G43" s="66">
        <f t="shared" si="4"/>
        <v>7225543393</v>
      </c>
      <c r="H43" s="66">
        <f t="shared" si="4"/>
        <v>-341930731</v>
      </c>
      <c r="I43" s="66">
        <f t="shared" si="4"/>
        <v>-816248260</v>
      </c>
      <c r="J43" s="66">
        <f t="shared" si="4"/>
        <v>6067364402</v>
      </c>
      <c r="K43" s="66">
        <f t="shared" si="4"/>
        <v>-235624097</v>
      </c>
      <c r="L43" s="66">
        <f t="shared" si="4"/>
        <v>-583201916</v>
      </c>
      <c r="M43" s="66">
        <f t="shared" si="4"/>
        <v>2081334607</v>
      </c>
      <c r="N43" s="66">
        <f t="shared" si="4"/>
        <v>1262508594</v>
      </c>
      <c r="O43" s="66">
        <f t="shared" si="4"/>
        <v>-182247030</v>
      </c>
      <c r="P43" s="66">
        <f t="shared" si="4"/>
        <v>-248923950</v>
      </c>
      <c r="Q43" s="66">
        <f t="shared" si="4"/>
        <v>1477558245</v>
      </c>
      <c r="R43" s="66">
        <f t="shared" si="4"/>
        <v>1046387265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8376260261</v>
      </c>
      <c r="X43" s="66">
        <f t="shared" si="4"/>
        <v>5270564389</v>
      </c>
      <c r="Y43" s="66">
        <f t="shared" si="4"/>
        <v>3105695872</v>
      </c>
      <c r="Z43" s="67">
        <f>+IF(X43&lt;&gt;0,+(Y43/X43)*100,0)</f>
        <v>58.92529988784091</v>
      </c>
      <c r="AA43" s="64">
        <f>+AA41-AA42</f>
        <v>16333091995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1895251627</v>
      </c>
      <c r="D45" s="56">
        <f>SUM(D43:D44)</f>
        <v>0</v>
      </c>
      <c r="E45" s="57">
        <f t="shared" si="5"/>
        <v>15076420490</v>
      </c>
      <c r="F45" s="58">
        <f t="shared" si="5"/>
        <v>16333091995</v>
      </c>
      <c r="G45" s="58">
        <f t="shared" si="5"/>
        <v>7225543393</v>
      </c>
      <c r="H45" s="58">
        <f t="shared" si="5"/>
        <v>-341930731</v>
      </c>
      <c r="I45" s="58">
        <f t="shared" si="5"/>
        <v>-816248260</v>
      </c>
      <c r="J45" s="58">
        <f t="shared" si="5"/>
        <v>6067364402</v>
      </c>
      <c r="K45" s="58">
        <f t="shared" si="5"/>
        <v>-235624097</v>
      </c>
      <c r="L45" s="58">
        <f t="shared" si="5"/>
        <v>-583201916</v>
      </c>
      <c r="M45" s="58">
        <f t="shared" si="5"/>
        <v>2081334607</v>
      </c>
      <c r="N45" s="58">
        <f t="shared" si="5"/>
        <v>1262508594</v>
      </c>
      <c r="O45" s="58">
        <f t="shared" si="5"/>
        <v>-182247030</v>
      </c>
      <c r="P45" s="58">
        <f t="shared" si="5"/>
        <v>-248923950</v>
      </c>
      <c r="Q45" s="58">
        <f t="shared" si="5"/>
        <v>1477558245</v>
      </c>
      <c r="R45" s="58">
        <f t="shared" si="5"/>
        <v>1046387265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8376260261</v>
      </c>
      <c r="X45" s="58">
        <f t="shared" si="5"/>
        <v>5270564389</v>
      </c>
      <c r="Y45" s="58">
        <f t="shared" si="5"/>
        <v>3105695872</v>
      </c>
      <c r="Z45" s="59">
        <f>+IF(X45&lt;&gt;0,+(Y45/X45)*100,0)</f>
        <v>58.92529988784091</v>
      </c>
      <c r="AA45" s="56">
        <f>SUM(AA43:AA44)</f>
        <v>16333091995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1895251627</v>
      </c>
      <c r="D47" s="71">
        <f>SUM(D45:D46)</f>
        <v>0</v>
      </c>
      <c r="E47" s="72">
        <f t="shared" si="6"/>
        <v>15076420490</v>
      </c>
      <c r="F47" s="73">
        <f t="shared" si="6"/>
        <v>16333091995</v>
      </c>
      <c r="G47" s="73">
        <f t="shared" si="6"/>
        <v>7225543393</v>
      </c>
      <c r="H47" s="74">
        <f t="shared" si="6"/>
        <v>-341930731</v>
      </c>
      <c r="I47" s="74">
        <f t="shared" si="6"/>
        <v>-816248260</v>
      </c>
      <c r="J47" s="74">
        <f t="shared" si="6"/>
        <v>6067364402</v>
      </c>
      <c r="K47" s="74">
        <f t="shared" si="6"/>
        <v>-235624097</v>
      </c>
      <c r="L47" s="74">
        <f t="shared" si="6"/>
        <v>-583201916</v>
      </c>
      <c r="M47" s="73">
        <f t="shared" si="6"/>
        <v>2081334607</v>
      </c>
      <c r="N47" s="73">
        <f t="shared" si="6"/>
        <v>1262508594</v>
      </c>
      <c r="O47" s="74">
        <f t="shared" si="6"/>
        <v>-182247030</v>
      </c>
      <c r="P47" s="74">
        <f t="shared" si="6"/>
        <v>-248923950</v>
      </c>
      <c r="Q47" s="74">
        <f t="shared" si="6"/>
        <v>1477558245</v>
      </c>
      <c r="R47" s="74">
        <f t="shared" si="6"/>
        <v>1046387265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8376260261</v>
      </c>
      <c r="X47" s="74">
        <f t="shared" si="6"/>
        <v>5270564389</v>
      </c>
      <c r="Y47" s="74">
        <f t="shared" si="6"/>
        <v>3105695872</v>
      </c>
      <c r="Z47" s="75">
        <f>+IF(X47&lt;&gt;0,+(Y47/X47)*100,0)</f>
        <v>58.92529988784091</v>
      </c>
      <c r="AA47" s="76">
        <f>SUM(AA45:AA46)</f>
        <v>16333091995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14626857</v>
      </c>
      <c r="D5" s="6"/>
      <c r="E5" s="7">
        <v>18948192</v>
      </c>
      <c r="F5" s="8">
        <v>14131970</v>
      </c>
      <c r="G5" s="8">
        <v>15859111</v>
      </c>
      <c r="H5" s="8">
        <v>19</v>
      </c>
      <c r="I5" s="8">
        <v>19</v>
      </c>
      <c r="J5" s="8">
        <v>15859149</v>
      </c>
      <c r="K5" s="8">
        <v>261198</v>
      </c>
      <c r="L5" s="8">
        <v>-1326</v>
      </c>
      <c r="M5" s="8">
        <v>19</v>
      </c>
      <c r="N5" s="8">
        <v>259891</v>
      </c>
      <c r="O5" s="8">
        <v>19</v>
      </c>
      <c r="P5" s="8">
        <v>-312560</v>
      </c>
      <c r="Q5" s="8">
        <v>19</v>
      </c>
      <c r="R5" s="8">
        <v>-312522</v>
      </c>
      <c r="S5" s="8"/>
      <c r="T5" s="8"/>
      <c r="U5" s="8"/>
      <c r="V5" s="8"/>
      <c r="W5" s="8">
        <v>15806518</v>
      </c>
      <c r="X5" s="8">
        <v>10598994</v>
      </c>
      <c r="Y5" s="8">
        <v>5207524</v>
      </c>
      <c r="Z5" s="2">
        <v>49.13</v>
      </c>
      <c r="AA5" s="6">
        <v>14131970</v>
      </c>
    </row>
    <row r="6" spans="1:27" ht="13.5">
      <c r="A6" s="23" t="s">
        <v>32</v>
      </c>
      <c r="B6" s="24"/>
      <c r="C6" s="6">
        <v>2054053</v>
      </c>
      <c r="D6" s="6"/>
      <c r="E6" s="7">
        <v>1937712</v>
      </c>
      <c r="F6" s="8">
        <v>2857151</v>
      </c>
      <c r="G6" s="8">
        <v>389230</v>
      </c>
      <c r="H6" s="8">
        <v>194425</v>
      </c>
      <c r="I6" s="8">
        <v>239951</v>
      </c>
      <c r="J6" s="8">
        <v>823606</v>
      </c>
      <c r="K6" s="8">
        <v>210081</v>
      </c>
      <c r="L6" s="8">
        <v>188949</v>
      </c>
      <c r="M6" s="8">
        <v>224438</v>
      </c>
      <c r="N6" s="8">
        <v>623468</v>
      </c>
      <c r="O6" s="8">
        <v>222208</v>
      </c>
      <c r="P6" s="8">
        <v>189029</v>
      </c>
      <c r="Q6" s="8">
        <v>257570</v>
      </c>
      <c r="R6" s="8">
        <v>668807</v>
      </c>
      <c r="S6" s="8"/>
      <c r="T6" s="8"/>
      <c r="U6" s="8"/>
      <c r="V6" s="8"/>
      <c r="W6" s="8">
        <v>2115881</v>
      </c>
      <c r="X6" s="8">
        <v>2142900</v>
      </c>
      <c r="Y6" s="8">
        <v>-27019</v>
      </c>
      <c r="Z6" s="2">
        <v>-1.26</v>
      </c>
      <c r="AA6" s="6">
        <v>2857151</v>
      </c>
    </row>
    <row r="7" spans="1:27" ht="13.5">
      <c r="A7" s="25" t="s">
        <v>33</v>
      </c>
      <c r="B7" s="24"/>
      <c r="C7" s="6">
        <v>13758656</v>
      </c>
      <c r="D7" s="6"/>
      <c r="E7" s="7">
        <v>16073420</v>
      </c>
      <c r="F7" s="8">
        <v>16504572</v>
      </c>
      <c r="G7" s="8">
        <v>2471497</v>
      </c>
      <c r="H7" s="8">
        <v>1099268</v>
      </c>
      <c r="I7" s="8">
        <v>946678</v>
      </c>
      <c r="J7" s="8">
        <v>4517443</v>
      </c>
      <c r="K7" s="8">
        <v>1634736</v>
      </c>
      <c r="L7" s="8">
        <v>1058290</v>
      </c>
      <c r="M7" s="8">
        <v>1354322</v>
      </c>
      <c r="N7" s="8">
        <v>4047348</v>
      </c>
      <c r="O7" s="8">
        <v>1062875</v>
      </c>
      <c r="P7" s="8">
        <v>1161646</v>
      </c>
      <c r="Q7" s="8">
        <v>1224352</v>
      </c>
      <c r="R7" s="8">
        <v>3448873</v>
      </c>
      <c r="S7" s="8"/>
      <c r="T7" s="8"/>
      <c r="U7" s="8"/>
      <c r="V7" s="8"/>
      <c r="W7" s="8">
        <v>12013664</v>
      </c>
      <c r="X7" s="8">
        <v>12378429</v>
      </c>
      <c r="Y7" s="8">
        <v>-364765</v>
      </c>
      <c r="Z7" s="2">
        <v>-2.95</v>
      </c>
      <c r="AA7" s="6">
        <v>16504572</v>
      </c>
    </row>
    <row r="8" spans="1:27" ht="13.5">
      <c r="A8" s="25" t="s">
        <v>34</v>
      </c>
      <c r="B8" s="24"/>
      <c r="C8" s="6">
        <v>5578719</v>
      </c>
      <c r="D8" s="6"/>
      <c r="E8" s="7">
        <v>6020677</v>
      </c>
      <c r="F8" s="8">
        <v>5826044</v>
      </c>
      <c r="G8" s="8">
        <v>540666</v>
      </c>
      <c r="H8" s="8">
        <v>480149</v>
      </c>
      <c r="I8" s="8">
        <v>464843</v>
      </c>
      <c r="J8" s="8">
        <v>1485658</v>
      </c>
      <c r="K8" s="8">
        <v>515105</v>
      </c>
      <c r="L8" s="8">
        <v>465276</v>
      </c>
      <c r="M8" s="8">
        <v>473177</v>
      </c>
      <c r="N8" s="8">
        <v>1453558</v>
      </c>
      <c r="O8" s="8">
        <v>465286</v>
      </c>
      <c r="P8" s="8">
        <v>470556</v>
      </c>
      <c r="Q8" s="8">
        <v>473116</v>
      </c>
      <c r="R8" s="8">
        <v>1408958</v>
      </c>
      <c r="S8" s="8"/>
      <c r="T8" s="8"/>
      <c r="U8" s="8"/>
      <c r="V8" s="8"/>
      <c r="W8" s="8">
        <v>4348174</v>
      </c>
      <c r="X8" s="8">
        <v>4369527</v>
      </c>
      <c r="Y8" s="8">
        <v>-21353</v>
      </c>
      <c r="Z8" s="2">
        <v>-0.49</v>
      </c>
      <c r="AA8" s="6">
        <v>5826044</v>
      </c>
    </row>
    <row r="9" spans="1:27" ht="13.5">
      <c r="A9" s="25" t="s">
        <v>35</v>
      </c>
      <c r="B9" s="24"/>
      <c r="C9" s="6">
        <v>3012669</v>
      </c>
      <c r="D9" s="6"/>
      <c r="E9" s="7">
        <v>3235928</v>
      </c>
      <c r="F9" s="8">
        <v>3138158</v>
      </c>
      <c r="G9" s="8">
        <v>285220</v>
      </c>
      <c r="H9" s="8">
        <v>255335</v>
      </c>
      <c r="I9" s="8">
        <v>255335</v>
      </c>
      <c r="J9" s="8">
        <v>795890</v>
      </c>
      <c r="K9" s="8">
        <v>270907</v>
      </c>
      <c r="L9" s="8">
        <v>255463</v>
      </c>
      <c r="M9" s="8">
        <v>255463</v>
      </c>
      <c r="N9" s="8">
        <v>781833</v>
      </c>
      <c r="O9" s="8">
        <v>255463</v>
      </c>
      <c r="P9" s="8">
        <v>255974</v>
      </c>
      <c r="Q9" s="8">
        <v>255974</v>
      </c>
      <c r="R9" s="8">
        <v>767411</v>
      </c>
      <c r="S9" s="8"/>
      <c r="T9" s="8"/>
      <c r="U9" s="8"/>
      <c r="V9" s="8"/>
      <c r="W9" s="8">
        <v>2345134</v>
      </c>
      <c r="X9" s="8">
        <v>2353617</v>
      </c>
      <c r="Y9" s="8">
        <v>-8483</v>
      </c>
      <c r="Z9" s="2">
        <v>-0.36</v>
      </c>
      <c r="AA9" s="6">
        <v>3138158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306742</v>
      </c>
      <c r="D11" s="6"/>
      <c r="E11" s="7">
        <v>882257</v>
      </c>
      <c r="F11" s="8">
        <v>1655521</v>
      </c>
      <c r="G11" s="8">
        <v>415163</v>
      </c>
      <c r="H11" s="8">
        <v>31511</v>
      </c>
      <c r="I11" s="8">
        <v>20026</v>
      </c>
      <c r="J11" s="8">
        <v>466700</v>
      </c>
      <c r="K11" s="8">
        <v>430637</v>
      </c>
      <c r="L11" s="8">
        <v>21694</v>
      </c>
      <c r="M11" s="8">
        <v>19843</v>
      </c>
      <c r="N11" s="8">
        <v>472174</v>
      </c>
      <c r="O11" s="8">
        <v>26844</v>
      </c>
      <c r="P11" s="8">
        <v>23336</v>
      </c>
      <c r="Q11" s="8">
        <v>24200</v>
      </c>
      <c r="R11" s="8">
        <v>74380</v>
      </c>
      <c r="S11" s="8"/>
      <c r="T11" s="8"/>
      <c r="U11" s="8"/>
      <c r="V11" s="8"/>
      <c r="W11" s="8">
        <v>1013254</v>
      </c>
      <c r="X11" s="8">
        <v>1241658</v>
      </c>
      <c r="Y11" s="8">
        <v>-228404</v>
      </c>
      <c r="Z11" s="2">
        <v>-18.4</v>
      </c>
      <c r="AA11" s="6">
        <v>1655521</v>
      </c>
    </row>
    <row r="12" spans="1:27" ht="13.5">
      <c r="A12" s="25" t="s">
        <v>37</v>
      </c>
      <c r="B12" s="29"/>
      <c r="C12" s="6">
        <v>591875</v>
      </c>
      <c r="D12" s="6"/>
      <c r="E12" s="7">
        <v>317316</v>
      </c>
      <c r="F12" s="8">
        <v>929954</v>
      </c>
      <c r="G12" s="8">
        <v>80350</v>
      </c>
      <c r="H12" s="8">
        <v>130294</v>
      </c>
      <c r="I12" s="8">
        <v>124708</v>
      </c>
      <c r="J12" s="8">
        <v>335352</v>
      </c>
      <c r="K12" s="8">
        <v>33820</v>
      </c>
      <c r="L12" s="8">
        <v>90703</v>
      </c>
      <c r="M12" s="8">
        <v>76859</v>
      </c>
      <c r="N12" s="8">
        <v>201382</v>
      </c>
      <c r="O12" s="8">
        <v>5738</v>
      </c>
      <c r="P12" s="8">
        <v>58509</v>
      </c>
      <c r="Q12" s="8">
        <v>47486</v>
      </c>
      <c r="R12" s="8">
        <v>111733</v>
      </c>
      <c r="S12" s="8"/>
      <c r="T12" s="8"/>
      <c r="U12" s="8"/>
      <c r="V12" s="8"/>
      <c r="W12" s="8">
        <v>648467</v>
      </c>
      <c r="X12" s="8">
        <v>697473</v>
      </c>
      <c r="Y12" s="8">
        <v>-49006</v>
      </c>
      <c r="Z12" s="2">
        <v>-7.03</v>
      </c>
      <c r="AA12" s="6">
        <v>929954</v>
      </c>
    </row>
    <row r="13" spans="1:27" ht="13.5">
      <c r="A13" s="23" t="s">
        <v>38</v>
      </c>
      <c r="B13" s="29"/>
      <c r="C13" s="6">
        <v>9942277</v>
      </c>
      <c r="D13" s="6"/>
      <c r="E13" s="7">
        <v>14316935</v>
      </c>
      <c r="F13" s="8">
        <v>18635961</v>
      </c>
      <c r="G13" s="8">
        <v>1170824</v>
      </c>
      <c r="H13" s="8">
        <v>1039929</v>
      </c>
      <c r="I13" s="8">
        <v>1055693</v>
      </c>
      <c r="J13" s="8">
        <v>3266446</v>
      </c>
      <c r="K13" s="8">
        <v>4060651</v>
      </c>
      <c r="L13" s="8">
        <v>1136909</v>
      </c>
      <c r="M13" s="8">
        <v>1160366</v>
      </c>
      <c r="N13" s="8">
        <v>6357926</v>
      </c>
      <c r="O13" s="8">
        <v>1248939</v>
      </c>
      <c r="P13" s="8">
        <v>1191246</v>
      </c>
      <c r="Q13" s="8">
        <v>1210196</v>
      </c>
      <c r="R13" s="8">
        <v>3650381</v>
      </c>
      <c r="S13" s="8"/>
      <c r="T13" s="8"/>
      <c r="U13" s="8"/>
      <c r="V13" s="8"/>
      <c r="W13" s="8">
        <v>13274753</v>
      </c>
      <c r="X13" s="8">
        <v>13976973</v>
      </c>
      <c r="Y13" s="8">
        <v>-702220</v>
      </c>
      <c r="Z13" s="2">
        <v>-5.02</v>
      </c>
      <c r="AA13" s="6">
        <v>18635961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20158660</v>
      </c>
      <c r="D15" s="6"/>
      <c r="E15" s="7">
        <v>15025000</v>
      </c>
      <c r="F15" s="8">
        <v>20450692</v>
      </c>
      <c r="G15" s="8">
        <v>397964</v>
      </c>
      <c r="H15" s="8">
        <v>387136</v>
      </c>
      <c r="I15" s="8">
        <v>354506</v>
      </c>
      <c r="J15" s="8">
        <v>1139606</v>
      </c>
      <c r="K15" s="8">
        <v>534905</v>
      </c>
      <c r="L15" s="8">
        <v>681925</v>
      </c>
      <c r="M15" s="8">
        <v>161715</v>
      </c>
      <c r="N15" s="8">
        <v>1378545</v>
      </c>
      <c r="O15" s="8">
        <v>646836</v>
      </c>
      <c r="P15" s="8">
        <v>391008</v>
      </c>
      <c r="Q15" s="8">
        <v>224108</v>
      </c>
      <c r="R15" s="8">
        <v>1261952</v>
      </c>
      <c r="S15" s="8"/>
      <c r="T15" s="8"/>
      <c r="U15" s="8"/>
      <c r="V15" s="8"/>
      <c r="W15" s="8">
        <v>3780103</v>
      </c>
      <c r="X15" s="8">
        <v>15338025</v>
      </c>
      <c r="Y15" s="8">
        <v>-11557922</v>
      </c>
      <c r="Z15" s="2">
        <v>-75.35</v>
      </c>
      <c r="AA15" s="6">
        <v>20450692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>
        <v>1722538</v>
      </c>
      <c r="D17" s="6"/>
      <c r="E17" s="7">
        <v>1994587</v>
      </c>
      <c r="F17" s="8">
        <v>3606246</v>
      </c>
      <c r="G17" s="8">
        <v>446242</v>
      </c>
      <c r="H17" s="8">
        <v>521303</v>
      </c>
      <c r="I17" s="8">
        <v>-71606</v>
      </c>
      <c r="J17" s="8">
        <v>895939</v>
      </c>
      <c r="K17" s="8">
        <v>282727</v>
      </c>
      <c r="L17" s="8">
        <v>376223</v>
      </c>
      <c r="M17" s="8">
        <v>54051</v>
      </c>
      <c r="N17" s="8">
        <v>713001</v>
      </c>
      <c r="O17" s="8">
        <v>494704</v>
      </c>
      <c r="P17" s="8">
        <v>479670</v>
      </c>
      <c r="Q17" s="8">
        <v>333284</v>
      </c>
      <c r="R17" s="8">
        <v>1307658</v>
      </c>
      <c r="S17" s="8"/>
      <c r="T17" s="8"/>
      <c r="U17" s="8"/>
      <c r="V17" s="8"/>
      <c r="W17" s="8">
        <v>2916598</v>
      </c>
      <c r="X17" s="8">
        <v>2704698</v>
      </c>
      <c r="Y17" s="8">
        <v>211900</v>
      </c>
      <c r="Z17" s="2">
        <v>7.83</v>
      </c>
      <c r="AA17" s="6">
        <v>3606246</v>
      </c>
    </row>
    <row r="18" spans="1:27" ht="13.5">
      <c r="A18" s="23" t="s">
        <v>43</v>
      </c>
      <c r="B18" s="29"/>
      <c r="C18" s="6">
        <v>54072685</v>
      </c>
      <c r="D18" s="6"/>
      <c r="E18" s="7">
        <v>60058803</v>
      </c>
      <c r="F18" s="8">
        <v>60064102</v>
      </c>
      <c r="G18" s="8">
        <v>20758861</v>
      </c>
      <c r="H18" s="8">
        <v>983564</v>
      </c>
      <c r="I18" s="8">
        <v>491682</v>
      </c>
      <c r="J18" s="8">
        <v>22234107</v>
      </c>
      <c r="K18" s="8">
        <v>790902</v>
      </c>
      <c r="L18" s="8">
        <v>1033379</v>
      </c>
      <c r="M18" s="8">
        <v>12689878</v>
      </c>
      <c r="N18" s="8">
        <v>14514159</v>
      </c>
      <c r="O18" s="8">
        <v>282804</v>
      </c>
      <c r="P18" s="8">
        <v>904096</v>
      </c>
      <c r="Q18" s="8">
        <v>14053257</v>
      </c>
      <c r="R18" s="8">
        <v>15240157</v>
      </c>
      <c r="S18" s="8"/>
      <c r="T18" s="8"/>
      <c r="U18" s="8"/>
      <c r="V18" s="8"/>
      <c r="W18" s="8">
        <v>51988423</v>
      </c>
      <c r="X18" s="8">
        <v>45048123</v>
      </c>
      <c r="Y18" s="8">
        <v>6940300</v>
      </c>
      <c r="Z18" s="2">
        <v>15.41</v>
      </c>
      <c r="AA18" s="6">
        <v>60064102</v>
      </c>
    </row>
    <row r="19" spans="1:27" ht="13.5">
      <c r="A19" s="23" t="s">
        <v>44</v>
      </c>
      <c r="B19" s="29"/>
      <c r="C19" s="6">
        <v>437065</v>
      </c>
      <c r="D19" s="6"/>
      <c r="E19" s="7">
        <v>13594547</v>
      </c>
      <c r="F19" s="26">
        <v>11212128</v>
      </c>
      <c r="G19" s="26">
        <v>57854</v>
      </c>
      <c r="H19" s="26">
        <v>96657</v>
      </c>
      <c r="I19" s="26">
        <v>30142</v>
      </c>
      <c r="J19" s="26">
        <v>184653</v>
      </c>
      <c r="K19" s="26">
        <v>73806</v>
      </c>
      <c r="L19" s="26">
        <v>33468</v>
      </c>
      <c r="M19" s="26">
        <v>22169</v>
      </c>
      <c r="N19" s="26">
        <v>129443</v>
      </c>
      <c r="O19" s="26">
        <v>468034</v>
      </c>
      <c r="P19" s="26">
        <v>407467</v>
      </c>
      <c r="Q19" s="26">
        <v>562180</v>
      </c>
      <c r="R19" s="26">
        <v>1437681</v>
      </c>
      <c r="S19" s="26"/>
      <c r="T19" s="26"/>
      <c r="U19" s="26"/>
      <c r="V19" s="26"/>
      <c r="W19" s="26">
        <v>1751777</v>
      </c>
      <c r="X19" s="26">
        <v>8409168</v>
      </c>
      <c r="Y19" s="26">
        <v>-6657391</v>
      </c>
      <c r="Z19" s="27">
        <v>-79.17</v>
      </c>
      <c r="AA19" s="28">
        <v>11212128</v>
      </c>
    </row>
    <row r="20" spans="1:27" ht="13.5">
      <c r="A20" s="23" t="s">
        <v>45</v>
      </c>
      <c r="B20" s="29"/>
      <c r="C20" s="6">
        <v>-7292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126255504</v>
      </c>
      <c r="D21" s="33">
        <f t="shared" si="0"/>
        <v>0</v>
      </c>
      <c r="E21" s="34">
        <f t="shared" si="0"/>
        <v>152405374</v>
      </c>
      <c r="F21" s="35">
        <f t="shared" si="0"/>
        <v>159012499</v>
      </c>
      <c r="G21" s="35">
        <f t="shared" si="0"/>
        <v>42872982</v>
      </c>
      <c r="H21" s="35">
        <f t="shared" si="0"/>
        <v>5219590</v>
      </c>
      <c r="I21" s="35">
        <f t="shared" si="0"/>
        <v>3911977</v>
      </c>
      <c r="J21" s="35">
        <f t="shared" si="0"/>
        <v>52004549</v>
      </c>
      <c r="K21" s="35">
        <f t="shared" si="0"/>
        <v>9099475</v>
      </c>
      <c r="L21" s="35">
        <f t="shared" si="0"/>
        <v>5340953</v>
      </c>
      <c r="M21" s="35">
        <f t="shared" si="0"/>
        <v>16492300</v>
      </c>
      <c r="N21" s="35">
        <f t="shared" si="0"/>
        <v>30932728</v>
      </c>
      <c r="O21" s="35">
        <f t="shared" si="0"/>
        <v>5179750</v>
      </c>
      <c r="P21" s="35">
        <f t="shared" si="0"/>
        <v>5219977</v>
      </c>
      <c r="Q21" s="35">
        <f t="shared" si="0"/>
        <v>18665742</v>
      </c>
      <c r="R21" s="35">
        <f t="shared" si="0"/>
        <v>29065469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112002746</v>
      </c>
      <c r="X21" s="35">
        <f t="shared" si="0"/>
        <v>119259585</v>
      </c>
      <c r="Y21" s="35">
        <f t="shared" si="0"/>
        <v>-7256839</v>
      </c>
      <c r="Z21" s="36">
        <f>+IF(X21&lt;&gt;0,+(Y21/X21)*100,0)</f>
        <v>-6.084910491680815</v>
      </c>
      <c r="AA21" s="33">
        <f>SUM(AA5:AA20)</f>
        <v>159012499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48446480</v>
      </c>
      <c r="D24" s="6"/>
      <c r="E24" s="7">
        <v>59650097</v>
      </c>
      <c r="F24" s="8">
        <v>55779592</v>
      </c>
      <c r="G24" s="8">
        <v>4155073</v>
      </c>
      <c r="H24" s="8">
        <v>4398258</v>
      </c>
      <c r="I24" s="8">
        <v>4208042</v>
      </c>
      <c r="J24" s="8">
        <v>12761373</v>
      </c>
      <c r="K24" s="8">
        <v>4424834</v>
      </c>
      <c r="L24" s="8">
        <v>4253053</v>
      </c>
      <c r="M24" s="8">
        <v>4169773</v>
      </c>
      <c r="N24" s="8">
        <v>12847660</v>
      </c>
      <c r="O24" s="8">
        <v>4520965</v>
      </c>
      <c r="P24" s="8">
        <v>4184214</v>
      </c>
      <c r="Q24" s="8">
        <v>4360460</v>
      </c>
      <c r="R24" s="8">
        <v>13065639</v>
      </c>
      <c r="S24" s="8"/>
      <c r="T24" s="8"/>
      <c r="U24" s="8"/>
      <c r="V24" s="8"/>
      <c r="W24" s="8">
        <v>38674672</v>
      </c>
      <c r="X24" s="8">
        <v>41835384</v>
      </c>
      <c r="Y24" s="8">
        <v>-3160712</v>
      </c>
      <c r="Z24" s="2">
        <v>-7.56</v>
      </c>
      <c r="AA24" s="6">
        <v>55779592</v>
      </c>
    </row>
    <row r="25" spans="1:27" ht="13.5">
      <c r="A25" s="25" t="s">
        <v>49</v>
      </c>
      <c r="B25" s="24"/>
      <c r="C25" s="6">
        <v>3715424</v>
      </c>
      <c r="D25" s="6"/>
      <c r="E25" s="7">
        <v>3944915</v>
      </c>
      <c r="F25" s="8">
        <v>3944915</v>
      </c>
      <c r="G25" s="8">
        <v>306889</v>
      </c>
      <c r="H25" s="8">
        <v>310791</v>
      </c>
      <c r="I25" s="8">
        <v>307855</v>
      </c>
      <c r="J25" s="8">
        <v>925535</v>
      </c>
      <c r="K25" s="8">
        <v>309043</v>
      </c>
      <c r="L25" s="8">
        <v>306389</v>
      </c>
      <c r="M25" s="8">
        <v>306889</v>
      </c>
      <c r="N25" s="8">
        <v>922321</v>
      </c>
      <c r="O25" s="8">
        <v>307389</v>
      </c>
      <c r="P25" s="8">
        <v>306889</v>
      </c>
      <c r="Q25" s="8">
        <v>306389</v>
      </c>
      <c r="R25" s="8">
        <v>920667</v>
      </c>
      <c r="S25" s="8"/>
      <c r="T25" s="8"/>
      <c r="U25" s="8"/>
      <c r="V25" s="8"/>
      <c r="W25" s="8">
        <v>2768523</v>
      </c>
      <c r="X25" s="8">
        <v>2958696</v>
      </c>
      <c r="Y25" s="8">
        <v>-190173</v>
      </c>
      <c r="Z25" s="2">
        <v>-6.43</v>
      </c>
      <c r="AA25" s="6">
        <v>3944915</v>
      </c>
    </row>
    <row r="26" spans="1:27" ht="13.5">
      <c r="A26" s="25" t="s">
        <v>50</v>
      </c>
      <c r="B26" s="24"/>
      <c r="C26" s="6">
        <v>35406884</v>
      </c>
      <c r="D26" s="6"/>
      <c r="E26" s="7">
        <v>37349162</v>
      </c>
      <c r="F26" s="8">
        <v>44626881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33470226</v>
      </c>
      <c r="Y26" s="8">
        <v>-33470226</v>
      </c>
      <c r="Z26" s="2">
        <v>-100</v>
      </c>
      <c r="AA26" s="6">
        <v>44626881</v>
      </c>
    </row>
    <row r="27" spans="1:27" ht="13.5">
      <c r="A27" s="25" t="s">
        <v>51</v>
      </c>
      <c r="B27" s="24"/>
      <c r="C27" s="6">
        <v>21070279</v>
      </c>
      <c r="D27" s="6"/>
      <c r="E27" s="7">
        <v>27457523</v>
      </c>
      <c r="F27" s="8">
        <v>27457565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15229991</v>
      </c>
      <c r="R27" s="8">
        <v>15229991</v>
      </c>
      <c r="S27" s="8"/>
      <c r="T27" s="8"/>
      <c r="U27" s="8"/>
      <c r="V27" s="8"/>
      <c r="W27" s="8">
        <v>15229991</v>
      </c>
      <c r="X27" s="8">
        <v>20593566</v>
      </c>
      <c r="Y27" s="8">
        <v>-5363575</v>
      </c>
      <c r="Z27" s="2">
        <v>-26.04</v>
      </c>
      <c r="AA27" s="6">
        <v>27457565</v>
      </c>
    </row>
    <row r="28" spans="1:27" ht="13.5">
      <c r="A28" s="25" t="s">
        <v>52</v>
      </c>
      <c r="B28" s="24"/>
      <c r="C28" s="6">
        <v>718390</v>
      </c>
      <c r="D28" s="6"/>
      <c r="E28" s="7">
        <v>1250000</v>
      </c>
      <c r="F28" s="8">
        <v>323349</v>
      </c>
      <c r="G28" s="8">
        <v>1767</v>
      </c>
      <c r="H28" s="8">
        <v>42334</v>
      </c>
      <c r="I28" s="8">
        <v>36924</v>
      </c>
      <c r="J28" s="8">
        <v>81025</v>
      </c>
      <c r="K28" s="8">
        <v>17868</v>
      </c>
      <c r="L28" s="8">
        <v>17662</v>
      </c>
      <c r="M28" s="8">
        <v>36590</v>
      </c>
      <c r="N28" s="8">
        <v>72120</v>
      </c>
      <c r="O28" s="8">
        <v>8526</v>
      </c>
      <c r="P28" s="8">
        <v>6718</v>
      </c>
      <c r="Q28" s="8">
        <v>6954</v>
      </c>
      <c r="R28" s="8">
        <v>22198</v>
      </c>
      <c r="S28" s="8"/>
      <c r="T28" s="8"/>
      <c r="U28" s="8"/>
      <c r="V28" s="8"/>
      <c r="W28" s="8">
        <v>175343</v>
      </c>
      <c r="X28" s="8">
        <v>242514</v>
      </c>
      <c r="Y28" s="8">
        <v>-67171</v>
      </c>
      <c r="Z28" s="2">
        <v>-27.7</v>
      </c>
      <c r="AA28" s="6">
        <v>323349</v>
      </c>
    </row>
    <row r="29" spans="1:27" ht="13.5">
      <c r="A29" s="25" t="s">
        <v>53</v>
      </c>
      <c r="B29" s="24"/>
      <c r="C29" s="6">
        <v>3624606</v>
      </c>
      <c r="D29" s="6"/>
      <c r="E29" s="7">
        <v>4761719</v>
      </c>
      <c r="F29" s="8">
        <v>6700150</v>
      </c>
      <c r="G29" s="8">
        <v>698751</v>
      </c>
      <c r="H29" s="8">
        <v>507911</v>
      </c>
      <c r="I29" s="8">
        <v>374637</v>
      </c>
      <c r="J29" s="8">
        <v>1581299</v>
      </c>
      <c r="K29" s="8">
        <v>125596</v>
      </c>
      <c r="L29" s="8">
        <v>323704</v>
      </c>
      <c r="M29" s="8">
        <v>285985</v>
      </c>
      <c r="N29" s="8">
        <v>735285</v>
      </c>
      <c r="O29" s="8">
        <v>144087</v>
      </c>
      <c r="P29" s="8">
        <v>200418</v>
      </c>
      <c r="Q29" s="8">
        <v>496057</v>
      </c>
      <c r="R29" s="8">
        <v>840562</v>
      </c>
      <c r="S29" s="8"/>
      <c r="T29" s="8"/>
      <c r="U29" s="8"/>
      <c r="V29" s="8"/>
      <c r="W29" s="8">
        <v>3157146</v>
      </c>
      <c r="X29" s="8">
        <v>5025123</v>
      </c>
      <c r="Y29" s="8">
        <v>-1867977</v>
      </c>
      <c r="Z29" s="2">
        <v>-37.17</v>
      </c>
      <c r="AA29" s="6">
        <v>6700150</v>
      </c>
    </row>
    <row r="30" spans="1:27" ht="13.5">
      <c r="A30" s="25" t="s">
        <v>54</v>
      </c>
      <c r="B30" s="24"/>
      <c r="C30" s="6">
        <v>3245231</v>
      </c>
      <c r="D30" s="6"/>
      <c r="E30" s="7">
        <v>7138589</v>
      </c>
      <c r="F30" s="8">
        <v>6917583</v>
      </c>
      <c r="G30" s="8">
        <v>473197</v>
      </c>
      <c r="H30" s="8">
        <v>309328</v>
      </c>
      <c r="I30" s="8">
        <v>205453</v>
      </c>
      <c r="J30" s="8">
        <v>987978</v>
      </c>
      <c r="K30" s="8">
        <v>561345</v>
      </c>
      <c r="L30" s="8">
        <v>208568</v>
      </c>
      <c r="M30" s="8">
        <v>809963</v>
      </c>
      <c r="N30" s="8">
        <v>1579876</v>
      </c>
      <c r="O30" s="8">
        <v>3274</v>
      </c>
      <c r="P30" s="8">
        <v>470334</v>
      </c>
      <c r="Q30" s="8">
        <v>285137</v>
      </c>
      <c r="R30" s="8">
        <v>758745</v>
      </c>
      <c r="S30" s="8"/>
      <c r="T30" s="8"/>
      <c r="U30" s="8"/>
      <c r="V30" s="8"/>
      <c r="W30" s="8">
        <v>3326599</v>
      </c>
      <c r="X30" s="8">
        <v>5188374</v>
      </c>
      <c r="Y30" s="8">
        <v>-1861775</v>
      </c>
      <c r="Z30" s="2">
        <v>-35.88</v>
      </c>
      <c r="AA30" s="6">
        <v>6917583</v>
      </c>
    </row>
    <row r="31" spans="1:27" ht="13.5">
      <c r="A31" s="25" t="s">
        <v>55</v>
      </c>
      <c r="B31" s="24"/>
      <c r="C31" s="6">
        <v>10044059</v>
      </c>
      <c r="D31" s="6"/>
      <c r="E31" s="7">
        <v>11202101</v>
      </c>
      <c r="F31" s="8">
        <v>12319850</v>
      </c>
      <c r="G31" s="8">
        <v>314615</v>
      </c>
      <c r="H31" s="8">
        <v>349387</v>
      </c>
      <c r="I31" s="8">
        <v>655615</v>
      </c>
      <c r="J31" s="8">
        <v>1319617</v>
      </c>
      <c r="K31" s="8">
        <v>974451</v>
      </c>
      <c r="L31" s="8">
        <v>602437</v>
      </c>
      <c r="M31" s="8">
        <v>571285</v>
      </c>
      <c r="N31" s="8">
        <v>2148173</v>
      </c>
      <c r="O31" s="8">
        <v>612956</v>
      </c>
      <c r="P31" s="8">
        <v>941023</v>
      </c>
      <c r="Q31" s="8">
        <v>760453</v>
      </c>
      <c r="R31" s="8">
        <v>2314432</v>
      </c>
      <c r="S31" s="8"/>
      <c r="T31" s="8"/>
      <c r="U31" s="8"/>
      <c r="V31" s="8"/>
      <c r="W31" s="8">
        <v>5782222</v>
      </c>
      <c r="X31" s="8">
        <v>9240237</v>
      </c>
      <c r="Y31" s="8">
        <v>-3458015</v>
      </c>
      <c r="Z31" s="2">
        <v>-37.42</v>
      </c>
      <c r="AA31" s="6">
        <v>12319850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14256455</v>
      </c>
      <c r="D33" s="6"/>
      <c r="E33" s="7">
        <v>23816908</v>
      </c>
      <c r="F33" s="8">
        <v>25095836</v>
      </c>
      <c r="G33" s="8">
        <v>1028352</v>
      </c>
      <c r="H33" s="8">
        <v>1362920</v>
      </c>
      <c r="I33" s="8">
        <v>1874072</v>
      </c>
      <c r="J33" s="8">
        <v>4265344</v>
      </c>
      <c r="K33" s="8">
        <v>2038533</v>
      </c>
      <c r="L33" s="8">
        <v>2485237</v>
      </c>
      <c r="M33" s="8">
        <v>904041</v>
      </c>
      <c r="N33" s="8">
        <v>5427811</v>
      </c>
      <c r="O33" s="8">
        <v>1502282</v>
      </c>
      <c r="P33" s="8">
        <v>1173800</v>
      </c>
      <c r="Q33" s="8">
        <v>1107193</v>
      </c>
      <c r="R33" s="8">
        <v>3783275</v>
      </c>
      <c r="S33" s="8"/>
      <c r="T33" s="8"/>
      <c r="U33" s="8"/>
      <c r="V33" s="8"/>
      <c r="W33" s="8">
        <v>13476430</v>
      </c>
      <c r="X33" s="8">
        <v>18822402</v>
      </c>
      <c r="Y33" s="8">
        <v>-5345972</v>
      </c>
      <c r="Z33" s="2">
        <v>-28.4</v>
      </c>
      <c r="AA33" s="6">
        <v>25095836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140527808</v>
      </c>
      <c r="D35" s="33">
        <f>SUM(D24:D34)</f>
        <v>0</v>
      </c>
      <c r="E35" s="34">
        <f t="shared" si="1"/>
        <v>176571014</v>
      </c>
      <c r="F35" s="35">
        <f t="shared" si="1"/>
        <v>183165721</v>
      </c>
      <c r="G35" s="35">
        <f t="shared" si="1"/>
        <v>6978644</v>
      </c>
      <c r="H35" s="35">
        <f t="shared" si="1"/>
        <v>7280929</v>
      </c>
      <c r="I35" s="35">
        <f t="shared" si="1"/>
        <v>7662598</v>
      </c>
      <c r="J35" s="35">
        <f t="shared" si="1"/>
        <v>21922171</v>
      </c>
      <c r="K35" s="35">
        <f t="shared" si="1"/>
        <v>8451670</v>
      </c>
      <c r="L35" s="35">
        <f t="shared" si="1"/>
        <v>8197050</v>
      </c>
      <c r="M35" s="35">
        <f t="shared" si="1"/>
        <v>7084526</v>
      </c>
      <c r="N35" s="35">
        <f t="shared" si="1"/>
        <v>23733246</v>
      </c>
      <c r="O35" s="35">
        <f t="shared" si="1"/>
        <v>7099479</v>
      </c>
      <c r="P35" s="35">
        <f t="shared" si="1"/>
        <v>7283396</v>
      </c>
      <c r="Q35" s="35">
        <f t="shared" si="1"/>
        <v>22552634</v>
      </c>
      <c r="R35" s="35">
        <f t="shared" si="1"/>
        <v>36935509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82590926</v>
      </c>
      <c r="X35" s="35">
        <f t="shared" si="1"/>
        <v>137376522</v>
      </c>
      <c r="Y35" s="35">
        <f t="shared" si="1"/>
        <v>-54785596</v>
      </c>
      <c r="Z35" s="36">
        <f>+IF(X35&lt;&gt;0,+(Y35/X35)*100,0)</f>
        <v>-39.87988282306346</v>
      </c>
      <c r="AA35" s="33">
        <f>SUM(AA24:AA34)</f>
        <v>183165721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-14272304</v>
      </c>
      <c r="D37" s="46">
        <f>+D21-D35</f>
        <v>0</v>
      </c>
      <c r="E37" s="47">
        <f t="shared" si="2"/>
        <v>-24165640</v>
      </c>
      <c r="F37" s="48">
        <f t="shared" si="2"/>
        <v>-24153222</v>
      </c>
      <c r="G37" s="48">
        <f t="shared" si="2"/>
        <v>35894338</v>
      </c>
      <c r="H37" s="48">
        <f t="shared" si="2"/>
        <v>-2061339</v>
      </c>
      <c r="I37" s="48">
        <f t="shared" si="2"/>
        <v>-3750621</v>
      </c>
      <c r="J37" s="48">
        <f t="shared" si="2"/>
        <v>30082378</v>
      </c>
      <c r="K37" s="48">
        <f t="shared" si="2"/>
        <v>647805</v>
      </c>
      <c r="L37" s="48">
        <f t="shared" si="2"/>
        <v>-2856097</v>
      </c>
      <c r="M37" s="48">
        <f t="shared" si="2"/>
        <v>9407774</v>
      </c>
      <c r="N37" s="48">
        <f t="shared" si="2"/>
        <v>7199482</v>
      </c>
      <c r="O37" s="48">
        <f t="shared" si="2"/>
        <v>-1919729</v>
      </c>
      <c r="P37" s="48">
        <f t="shared" si="2"/>
        <v>-2063419</v>
      </c>
      <c r="Q37" s="48">
        <f t="shared" si="2"/>
        <v>-3886892</v>
      </c>
      <c r="R37" s="48">
        <f t="shared" si="2"/>
        <v>-7870040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29411820</v>
      </c>
      <c r="X37" s="48">
        <f>IF(F21=F35,0,X21-X35)</f>
        <v>-18116937</v>
      </c>
      <c r="Y37" s="48">
        <f t="shared" si="2"/>
        <v>47528757</v>
      </c>
      <c r="Z37" s="49">
        <f>+IF(X37&lt;&gt;0,+(Y37/X37)*100,0)</f>
        <v>-262.3443300597667</v>
      </c>
      <c r="AA37" s="46">
        <f>+AA21-AA35</f>
        <v>-24153222</v>
      </c>
    </row>
    <row r="38" spans="1:27" ht="22.5" customHeight="1">
      <c r="A38" s="50" t="s">
        <v>60</v>
      </c>
      <c r="B38" s="29"/>
      <c r="C38" s="6">
        <v>15957238</v>
      </c>
      <c r="D38" s="6"/>
      <c r="E38" s="7">
        <v>26176200</v>
      </c>
      <c r="F38" s="8">
        <v>43915644</v>
      </c>
      <c r="G38" s="8"/>
      <c r="H38" s="8">
        <v>795806</v>
      </c>
      <c r="I38" s="8"/>
      <c r="J38" s="8">
        <v>795806</v>
      </c>
      <c r="K38" s="8">
        <v>303815</v>
      </c>
      <c r="L38" s="8">
        <v>3098044</v>
      </c>
      <c r="M38" s="8">
        <v>4283055</v>
      </c>
      <c r="N38" s="8">
        <v>7684914</v>
      </c>
      <c r="O38" s="8">
        <v>6274431</v>
      </c>
      <c r="P38" s="8">
        <v>4416802</v>
      </c>
      <c r="Q38" s="8">
        <v>5097396</v>
      </c>
      <c r="R38" s="8">
        <v>15788629</v>
      </c>
      <c r="S38" s="8"/>
      <c r="T38" s="8"/>
      <c r="U38" s="8"/>
      <c r="V38" s="8"/>
      <c r="W38" s="8">
        <v>24269349</v>
      </c>
      <c r="X38" s="8">
        <v>32936742</v>
      </c>
      <c r="Y38" s="8">
        <v>-8667393</v>
      </c>
      <c r="Z38" s="2">
        <v>-26.32</v>
      </c>
      <c r="AA38" s="6">
        <v>43915644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2238230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3923164</v>
      </c>
      <c r="D41" s="56">
        <f>SUM(D37:D40)</f>
        <v>0</v>
      </c>
      <c r="E41" s="57">
        <f t="shared" si="3"/>
        <v>2010560</v>
      </c>
      <c r="F41" s="58">
        <f t="shared" si="3"/>
        <v>19762422</v>
      </c>
      <c r="G41" s="58">
        <f t="shared" si="3"/>
        <v>35894338</v>
      </c>
      <c r="H41" s="58">
        <f t="shared" si="3"/>
        <v>-1265533</v>
      </c>
      <c r="I41" s="58">
        <f t="shared" si="3"/>
        <v>-3750621</v>
      </c>
      <c r="J41" s="58">
        <f t="shared" si="3"/>
        <v>30878184</v>
      </c>
      <c r="K41" s="58">
        <f t="shared" si="3"/>
        <v>951620</v>
      </c>
      <c r="L41" s="58">
        <f t="shared" si="3"/>
        <v>241947</v>
      </c>
      <c r="M41" s="58">
        <f t="shared" si="3"/>
        <v>13690829</v>
      </c>
      <c r="N41" s="58">
        <f t="shared" si="3"/>
        <v>14884396</v>
      </c>
      <c r="O41" s="58">
        <f t="shared" si="3"/>
        <v>4354702</v>
      </c>
      <c r="P41" s="58">
        <f t="shared" si="3"/>
        <v>2353383</v>
      </c>
      <c r="Q41" s="58">
        <f t="shared" si="3"/>
        <v>1210504</v>
      </c>
      <c r="R41" s="58">
        <f t="shared" si="3"/>
        <v>7918589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53681169</v>
      </c>
      <c r="X41" s="58">
        <f t="shared" si="3"/>
        <v>14819805</v>
      </c>
      <c r="Y41" s="58">
        <f t="shared" si="3"/>
        <v>38861364</v>
      </c>
      <c r="Z41" s="59">
        <f>+IF(X41&lt;&gt;0,+(Y41/X41)*100,0)</f>
        <v>262.2258794903172</v>
      </c>
      <c r="AA41" s="56">
        <f>SUM(AA37:AA40)</f>
        <v>19762422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3923164</v>
      </c>
      <c r="D43" s="64">
        <f>+D41-D42</f>
        <v>0</v>
      </c>
      <c r="E43" s="65">
        <f t="shared" si="4"/>
        <v>2010560</v>
      </c>
      <c r="F43" s="66">
        <f t="shared" si="4"/>
        <v>19762422</v>
      </c>
      <c r="G43" s="66">
        <f t="shared" si="4"/>
        <v>35894338</v>
      </c>
      <c r="H43" s="66">
        <f t="shared" si="4"/>
        <v>-1265533</v>
      </c>
      <c r="I43" s="66">
        <f t="shared" si="4"/>
        <v>-3750621</v>
      </c>
      <c r="J43" s="66">
        <f t="shared" si="4"/>
        <v>30878184</v>
      </c>
      <c r="K43" s="66">
        <f t="shared" si="4"/>
        <v>951620</v>
      </c>
      <c r="L43" s="66">
        <f t="shared" si="4"/>
        <v>241947</v>
      </c>
      <c r="M43" s="66">
        <f t="shared" si="4"/>
        <v>13690829</v>
      </c>
      <c r="N43" s="66">
        <f t="shared" si="4"/>
        <v>14884396</v>
      </c>
      <c r="O43" s="66">
        <f t="shared" si="4"/>
        <v>4354702</v>
      </c>
      <c r="P43" s="66">
        <f t="shared" si="4"/>
        <v>2353383</v>
      </c>
      <c r="Q43" s="66">
        <f t="shared" si="4"/>
        <v>1210504</v>
      </c>
      <c r="R43" s="66">
        <f t="shared" si="4"/>
        <v>7918589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53681169</v>
      </c>
      <c r="X43" s="66">
        <f t="shared" si="4"/>
        <v>14819805</v>
      </c>
      <c r="Y43" s="66">
        <f t="shared" si="4"/>
        <v>38861364</v>
      </c>
      <c r="Z43" s="67">
        <f>+IF(X43&lt;&gt;0,+(Y43/X43)*100,0)</f>
        <v>262.2258794903172</v>
      </c>
      <c r="AA43" s="64">
        <f>+AA41-AA42</f>
        <v>19762422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3923164</v>
      </c>
      <c r="D45" s="56">
        <f>SUM(D43:D44)</f>
        <v>0</v>
      </c>
      <c r="E45" s="57">
        <f t="shared" si="5"/>
        <v>2010560</v>
      </c>
      <c r="F45" s="58">
        <f t="shared" si="5"/>
        <v>19762422</v>
      </c>
      <c r="G45" s="58">
        <f t="shared" si="5"/>
        <v>35894338</v>
      </c>
      <c r="H45" s="58">
        <f t="shared" si="5"/>
        <v>-1265533</v>
      </c>
      <c r="I45" s="58">
        <f t="shared" si="5"/>
        <v>-3750621</v>
      </c>
      <c r="J45" s="58">
        <f t="shared" si="5"/>
        <v>30878184</v>
      </c>
      <c r="K45" s="58">
        <f t="shared" si="5"/>
        <v>951620</v>
      </c>
      <c r="L45" s="58">
        <f t="shared" si="5"/>
        <v>241947</v>
      </c>
      <c r="M45" s="58">
        <f t="shared" si="5"/>
        <v>13690829</v>
      </c>
      <c r="N45" s="58">
        <f t="shared" si="5"/>
        <v>14884396</v>
      </c>
      <c r="O45" s="58">
        <f t="shared" si="5"/>
        <v>4354702</v>
      </c>
      <c r="P45" s="58">
        <f t="shared" si="5"/>
        <v>2353383</v>
      </c>
      <c r="Q45" s="58">
        <f t="shared" si="5"/>
        <v>1210504</v>
      </c>
      <c r="R45" s="58">
        <f t="shared" si="5"/>
        <v>7918589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53681169</v>
      </c>
      <c r="X45" s="58">
        <f t="shared" si="5"/>
        <v>14819805</v>
      </c>
      <c r="Y45" s="58">
        <f t="shared" si="5"/>
        <v>38861364</v>
      </c>
      <c r="Z45" s="59">
        <f>+IF(X45&lt;&gt;0,+(Y45/X45)*100,0)</f>
        <v>262.2258794903172</v>
      </c>
      <c r="AA45" s="56">
        <f>SUM(AA43:AA44)</f>
        <v>19762422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3923164</v>
      </c>
      <c r="D47" s="71">
        <f>SUM(D45:D46)</f>
        <v>0</v>
      </c>
      <c r="E47" s="72">
        <f t="shared" si="6"/>
        <v>2010560</v>
      </c>
      <c r="F47" s="73">
        <f t="shared" si="6"/>
        <v>19762422</v>
      </c>
      <c r="G47" s="73">
        <f t="shared" si="6"/>
        <v>35894338</v>
      </c>
      <c r="H47" s="74">
        <f t="shared" si="6"/>
        <v>-1265533</v>
      </c>
      <c r="I47" s="74">
        <f t="shared" si="6"/>
        <v>-3750621</v>
      </c>
      <c r="J47" s="74">
        <f t="shared" si="6"/>
        <v>30878184</v>
      </c>
      <c r="K47" s="74">
        <f t="shared" si="6"/>
        <v>951620</v>
      </c>
      <c r="L47" s="74">
        <f t="shared" si="6"/>
        <v>241947</v>
      </c>
      <c r="M47" s="73">
        <f t="shared" si="6"/>
        <v>13690829</v>
      </c>
      <c r="N47" s="73">
        <f t="shared" si="6"/>
        <v>14884396</v>
      </c>
      <c r="O47" s="74">
        <f t="shared" si="6"/>
        <v>4354702</v>
      </c>
      <c r="P47" s="74">
        <f t="shared" si="6"/>
        <v>2353383</v>
      </c>
      <c r="Q47" s="74">
        <f t="shared" si="6"/>
        <v>1210504</v>
      </c>
      <c r="R47" s="74">
        <f t="shared" si="6"/>
        <v>7918589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53681169</v>
      </c>
      <c r="X47" s="74">
        <f t="shared" si="6"/>
        <v>14819805</v>
      </c>
      <c r="Y47" s="74">
        <f t="shared" si="6"/>
        <v>38861364</v>
      </c>
      <c r="Z47" s="75">
        <f>+IF(X47&lt;&gt;0,+(Y47/X47)*100,0)</f>
        <v>262.2258794903172</v>
      </c>
      <c r="AA47" s="76">
        <f>SUM(AA45:AA46)</f>
        <v>19762422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1353066</v>
      </c>
      <c r="D11" s="6"/>
      <c r="E11" s="7">
        <v>1400000</v>
      </c>
      <c r="F11" s="8">
        <v>1400000</v>
      </c>
      <c r="G11" s="8">
        <v>250091</v>
      </c>
      <c r="H11" s="8">
        <v>272069</v>
      </c>
      <c r="I11" s="8">
        <v>250053</v>
      </c>
      <c r="J11" s="8">
        <v>772213</v>
      </c>
      <c r="K11" s="8">
        <v>-386126</v>
      </c>
      <c r="L11" s="8">
        <v>135948</v>
      </c>
      <c r="M11" s="8">
        <v>125891</v>
      </c>
      <c r="N11" s="8">
        <v>-124287</v>
      </c>
      <c r="O11" s="8">
        <v>1671</v>
      </c>
      <c r="P11" s="8">
        <v>12584</v>
      </c>
      <c r="Q11" s="8">
        <v>1355</v>
      </c>
      <c r="R11" s="8">
        <v>15610</v>
      </c>
      <c r="S11" s="8"/>
      <c r="T11" s="8"/>
      <c r="U11" s="8"/>
      <c r="V11" s="8"/>
      <c r="W11" s="8">
        <v>663536</v>
      </c>
      <c r="X11" s="8"/>
      <c r="Y11" s="8">
        <v>663536</v>
      </c>
      <c r="Z11" s="2"/>
      <c r="AA11" s="6">
        <v>1400000</v>
      </c>
    </row>
    <row r="12" spans="1:27" ht="13.5">
      <c r="A12" s="25" t="s">
        <v>37</v>
      </c>
      <c r="B12" s="29"/>
      <c r="C12" s="6">
        <v>16850983</v>
      </c>
      <c r="D12" s="6"/>
      <c r="E12" s="7">
        <v>15000000</v>
      </c>
      <c r="F12" s="8">
        <v>15000000</v>
      </c>
      <c r="G12" s="8">
        <v>1094890</v>
      </c>
      <c r="H12" s="8">
        <v>3128089</v>
      </c>
      <c r="I12" s="8">
        <v>2539171</v>
      </c>
      <c r="J12" s="8">
        <v>6762150</v>
      </c>
      <c r="K12" s="8">
        <v>-3381075</v>
      </c>
      <c r="L12" s="8">
        <v>1469645</v>
      </c>
      <c r="M12" s="8">
        <v>1411996</v>
      </c>
      <c r="N12" s="8">
        <v>-499434</v>
      </c>
      <c r="O12" s="8">
        <v>1260166</v>
      </c>
      <c r="P12" s="8">
        <v>1805882</v>
      </c>
      <c r="Q12" s="8">
        <v>1372604</v>
      </c>
      <c r="R12" s="8">
        <v>4438652</v>
      </c>
      <c r="S12" s="8"/>
      <c r="T12" s="8"/>
      <c r="U12" s="8"/>
      <c r="V12" s="8"/>
      <c r="W12" s="8">
        <v>10701368</v>
      </c>
      <c r="X12" s="8">
        <v>15000000</v>
      </c>
      <c r="Y12" s="8">
        <v>-4298632</v>
      </c>
      <c r="Z12" s="2">
        <v>-28.66</v>
      </c>
      <c r="AA12" s="6">
        <v>15000000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>
        <v>14737</v>
      </c>
      <c r="J15" s="8">
        <v>14737</v>
      </c>
      <c r="K15" s="8">
        <v>-7368</v>
      </c>
      <c r="L15" s="8">
        <v>20130</v>
      </c>
      <c r="M15" s="8">
        <v>3373</v>
      </c>
      <c r="N15" s="8">
        <v>16135</v>
      </c>
      <c r="O15" s="8">
        <v>500</v>
      </c>
      <c r="P15" s="8">
        <v>5526</v>
      </c>
      <c r="Q15" s="8">
        <v>-2476</v>
      </c>
      <c r="R15" s="8">
        <v>3550</v>
      </c>
      <c r="S15" s="8"/>
      <c r="T15" s="8"/>
      <c r="U15" s="8"/>
      <c r="V15" s="8"/>
      <c r="W15" s="8">
        <v>34422</v>
      </c>
      <c r="X15" s="8"/>
      <c r="Y15" s="8">
        <v>34422</v>
      </c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>
        <v>48831</v>
      </c>
      <c r="D17" s="6"/>
      <c r="E17" s="7">
        <v>50000</v>
      </c>
      <c r="F17" s="8">
        <v>50000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50000</v>
      </c>
      <c r="Y17" s="8">
        <v>-50000</v>
      </c>
      <c r="Z17" s="2">
        <v>-100</v>
      </c>
      <c r="AA17" s="6">
        <v>50000</v>
      </c>
    </row>
    <row r="18" spans="1:27" ht="13.5">
      <c r="A18" s="23" t="s">
        <v>43</v>
      </c>
      <c r="B18" s="29"/>
      <c r="C18" s="6">
        <v>92582000</v>
      </c>
      <c r="D18" s="6"/>
      <c r="E18" s="7">
        <v>96837000</v>
      </c>
      <c r="F18" s="8">
        <v>96837000</v>
      </c>
      <c r="G18" s="8">
        <v>77886000</v>
      </c>
      <c r="H18" s="8"/>
      <c r="I18" s="8"/>
      <c r="J18" s="8">
        <v>77886000</v>
      </c>
      <c r="K18" s="8">
        <v>-38943000</v>
      </c>
      <c r="L18" s="8">
        <v>25156</v>
      </c>
      <c r="M18" s="8">
        <v>31276739</v>
      </c>
      <c r="N18" s="8">
        <v>-7641105</v>
      </c>
      <c r="O18" s="8">
        <v>34038</v>
      </c>
      <c r="P18" s="8">
        <v>17019</v>
      </c>
      <c r="Q18" s="8">
        <v>23383019</v>
      </c>
      <c r="R18" s="8">
        <v>23434076</v>
      </c>
      <c r="S18" s="8"/>
      <c r="T18" s="8"/>
      <c r="U18" s="8"/>
      <c r="V18" s="8"/>
      <c r="W18" s="8">
        <v>93678971</v>
      </c>
      <c r="X18" s="8">
        <v>96837000</v>
      </c>
      <c r="Y18" s="8">
        <v>-3158029</v>
      </c>
      <c r="Z18" s="2">
        <v>-3.26</v>
      </c>
      <c r="AA18" s="6">
        <v>96837000</v>
      </c>
    </row>
    <row r="19" spans="1:27" ht="13.5">
      <c r="A19" s="23" t="s">
        <v>44</v>
      </c>
      <c r="B19" s="29"/>
      <c r="C19" s="6">
        <v>1269762</v>
      </c>
      <c r="D19" s="6"/>
      <c r="E19" s="7">
        <v>35688000</v>
      </c>
      <c r="F19" s="26">
        <v>49444793</v>
      </c>
      <c r="G19" s="26">
        <v>11038</v>
      </c>
      <c r="H19" s="26">
        <v>2757</v>
      </c>
      <c r="I19" s="26">
        <v>10266</v>
      </c>
      <c r="J19" s="26">
        <v>24061</v>
      </c>
      <c r="K19" s="26">
        <v>-12030</v>
      </c>
      <c r="L19" s="26">
        <v>15320</v>
      </c>
      <c r="M19" s="26">
        <v>33127</v>
      </c>
      <c r="N19" s="26">
        <v>36417</v>
      </c>
      <c r="O19" s="26">
        <v>24223</v>
      </c>
      <c r="P19" s="26">
        <v>10268</v>
      </c>
      <c r="Q19" s="26">
        <v>5739</v>
      </c>
      <c r="R19" s="26">
        <v>40230</v>
      </c>
      <c r="S19" s="26"/>
      <c r="T19" s="26"/>
      <c r="U19" s="26"/>
      <c r="V19" s="26"/>
      <c r="W19" s="26">
        <v>100708</v>
      </c>
      <c r="X19" s="26">
        <v>48020793</v>
      </c>
      <c r="Y19" s="26">
        <v>-47920085</v>
      </c>
      <c r="Z19" s="27">
        <v>-99.79</v>
      </c>
      <c r="AA19" s="28">
        <v>49444793</v>
      </c>
    </row>
    <row r="20" spans="1:27" ht="13.5">
      <c r="A20" s="23" t="s">
        <v>45</v>
      </c>
      <c r="B20" s="29"/>
      <c r="C20" s="6">
        <v>213470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112318112</v>
      </c>
      <c r="D21" s="33">
        <f t="shared" si="0"/>
        <v>0</v>
      </c>
      <c r="E21" s="34">
        <f t="shared" si="0"/>
        <v>148975000</v>
      </c>
      <c r="F21" s="35">
        <f t="shared" si="0"/>
        <v>162731793</v>
      </c>
      <c r="G21" s="35">
        <f t="shared" si="0"/>
        <v>79242019</v>
      </c>
      <c r="H21" s="35">
        <f t="shared" si="0"/>
        <v>3402915</v>
      </c>
      <c r="I21" s="35">
        <f t="shared" si="0"/>
        <v>2814227</v>
      </c>
      <c r="J21" s="35">
        <f t="shared" si="0"/>
        <v>85459161</v>
      </c>
      <c r="K21" s="35">
        <f t="shared" si="0"/>
        <v>-42729599</v>
      </c>
      <c r="L21" s="35">
        <f t="shared" si="0"/>
        <v>1666199</v>
      </c>
      <c r="M21" s="35">
        <f t="shared" si="0"/>
        <v>32851126</v>
      </c>
      <c r="N21" s="35">
        <f t="shared" si="0"/>
        <v>-8212274</v>
      </c>
      <c r="O21" s="35">
        <f t="shared" si="0"/>
        <v>1320598</v>
      </c>
      <c r="P21" s="35">
        <f t="shared" si="0"/>
        <v>1851279</v>
      </c>
      <c r="Q21" s="35">
        <f t="shared" si="0"/>
        <v>24760241</v>
      </c>
      <c r="R21" s="35">
        <f t="shared" si="0"/>
        <v>27932118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105179005</v>
      </c>
      <c r="X21" s="35">
        <f t="shared" si="0"/>
        <v>159907793</v>
      </c>
      <c r="Y21" s="35">
        <f t="shared" si="0"/>
        <v>-54728788</v>
      </c>
      <c r="Z21" s="36">
        <f>+IF(X21&lt;&gt;0,+(Y21/X21)*100,0)</f>
        <v>-34.225216278233546</v>
      </c>
      <c r="AA21" s="33">
        <f>SUM(AA5:AA20)</f>
        <v>162731793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38478470</v>
      </c>
      <c r="D24" s="6"/>
      <c r="E24" s="7">
        <v>45932714</v>
      </c>
      <c r="F24" s="8">
        <v>46232714</v>
      </c>
      <c r="G24" s="8">
        <v>6734379</v>
      </c>
      <c r="H24" s="8">
        <v>6438950</v>
      </c>
      <c r="I24" s="8">
        <v>6534321</v>
      </c>
      <c r="J24" s="8">
        <v>19707650</v>
      </c>
      <c r="K24" s="8">
        <v>-9853831</v>
      </c>
      <c r="L24" s="8">
        <v>4360142</v>
      </c>
      <c r="M24" s="8">
        <v>3369983</v>
      </c>
      <c r="N24" s="8">
        <v>-2123706</v>
      </c>
      <c r="O24" s="8">
        <v>3383135</v>
      </c>
      <c r="P24" s="8">
        <v>3464147</v>
      </c>
      <c r="Q24" s="8">
        <v>3315009</v>
      </c>
      <c r="R24" s="8">
        <v>10162291</v>
      </c>
      <c r="S24" s="8"/>
      <c r="T24" s="8"/>
      <c r="U24" s="8"/>
      <c r="V24" s="8"/>
      <c r="W24" s="8">
        <v>27746235</v>
      </c>
      <c r="X24" s="8">
        <v>34118729</v>
      </c>
      <c r="Y24" s="8">
        <v>-6372494</v>
      </c>
      <c r="Z24" s="2">
        <v>-18.68</v>
      </c>
      <c r="AA24" s="6">
        <v>46232714</v>
      </c>
    </row>
    <row r="25" spans="1:27" ht="13.5">
      <c r="A25" s="25" t="s">
        <v>49</v>
      </c>
      <c r="B25" s="24"/>
      <c r="C25" s="6">
        <v>7397600</v>
      </c>
      <c r="D25" s="6"/>
      <c r="E25" s="7">
        <v>8195925</v>
      </c>
      <c r="F25" s="8">
        <v>8195925</v>
      </c>
      <c r="G25" s="8">
        <v>1108498</v>
      </c>
      <c r="H25" s="8">
        <v>1202939</v>
      </c>
      <c r="I25" s="8">
        <v>843566</v>
      </c>
      <c r="J25" s="8">
        <v>3155003</v>
      </c>
      <c r="K25" s="8">
        <v>-1911048</v>
      </c>
      <c r="L25" s="8">
        <v>421666</v>
      </c>
      <c r="M25" s="8">
        <v>419545</v>
      </c>
      <c r="N25" s="8">
        <v>-1069837</v>
      </c>
      <c r="O25" s="8">
        <v>423339</v>
      </c>
      <c r="P25" s="8">
        <v>422503</v>
      </c>
      <c r="Q25" s="8">
        <v>420381</v>
      </c>
      <c r="R25" s="8">
        <v>1266223</v>
      </c>
      <c r="S25" s="8"/>
      <c r="T25" s="8"/>
      <c r="U25" s="8"/>
      <c r="V25" s="8"/>
      <c r="W25" s="8">
        <v>3351389</v>
      </c>
      <c r="X25" s="8">
        <v>6208389</v>
      </c>
      <c r="Y25" s="8">
        <v>-2857000</v>
      </c>
      <c r="Z25" s="2">
        <v>-46.02</v>
      </c>
      <c r="AA25" s="6">
        <v>8195925</v>
      </c>
    </row>
    <row r="26" spans="1:27" ht="13.5">
      <c r="A26" s="25" t="s">
        <v>50</v>
      </c>
      <c r="B26" s="24"/>
      <c r="C26" s="6">
        <v>810831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1586731</v>
      </c>
      <c r="D27" s="6"/>
      <c r="E27" s="7">
        <v>1800000</v>
      </c>
      <c r="F27" s="8">
        <v>1800000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6">
        <v>1800000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/>
      <c r="D30" s="6"/>
      <c r="E30" s="7"/>
      <c r="F30" s="8"/>
      <c r="G30" s="8">
        <v>47474</v>
      </c>
      <c r="H30" s="8">
        <v>34053</v>
      </c>
      <c r="I30" s="8"/>
      <c r="J30" s="8">
        <v>81527</v>
      </c>
      <c r="K30" s="8"/>
      <c r="L30" s="8">
        <v>151209</v>
      </c>
      <c r="M30" s="8"/>
      <c r="N30" s="8">
        <v>151209</v>
      </c>
      <c r="O30" s="8"/>
      <c r="P30" s="8">
        <v>500</v>
      </c>
      <c r="Q30" s="8">
        <v>5670</v>
      </c>
      <c r="R30" s="8">
        <v>6170</v>
      </c>
      <c r="S30" s="8"/>
      <c r="T30" s="8"/>
      <c r="U30" s="8"/>
      <c r="V30" s="8"/>
      <c r="W30" s="8">
        <v>238906</v>
      </c>
      <c r="X30" s="8"/>
      <c r="Y30" s="8">
        <v>238906</v>
      </c>
      <c r="Z30" s="2"/>
      <c r="AA30" s="6"/>
    </row>
    <row r="31" spans="1:27" ht="13.5">
      <c r="A31" s="25" t="s">
        <v>55</v>
      </c>
      <c r="B31" s="24"/>
      <c r="C31" s="6">
        <v>3298473</v>
      </c>
      <c r="D31" s="6"/>
      <c r="E31" s="7">
        <v>2400000</v>
      </c>
      <c r="F31" s="8">
        <v>8266000</v>
      </c>
      <c r="G31" s="8">
        <v>794716</v>
      </c>
      <c r="H31" s="8">
        <v>785791</v>
      </c>
      <c r="I31" s="8">
        <v>334216</v>
      </c>
      <c r="J31" s="8">
        <v>1914723</v>
      </c>
      <c r="K31" s="8">
        <v>-1586806</v>
      </c>
      <c r="L31" s="8">
        <v>260842</v>
      </c>
      <c r="M31" s="8">
        <v>72514</v>
      </c>
      <c r="N31" s="8">
        <v>-1253450</v>
      </c>
      <c r="O31" s="8">
        <v>136119</v>
      </c>
      <c r="P31" s="8">
        <v>367112</v>
      </c>
      <c r="Q31" s="8">
        <v>126706</v>
      </c>
      <c r="R31" s="8">
        <v>629937</v>
      </c>
      <c r="S31" s="8"/>
      <c r="T31" s="8"/>
      <c r="U31" s="8"/>
      <c r="V31" s="8"/>
      <c r="W31" s="8">
        <v>1291210</v>
      </c>
      <c r="X31" s="8">
        <v>7042000</v>
      </c>
      <c r="Y31" s="8">
        <v>-5750790</v>
      </c>
      <c r="Z31" s="2">
        <v>-81.66</v>
      </c>
      <c r="AA31" s="6">
        <v>8266000</v>
      </c>
    </row>
    <row r="32" spans="1:27" ht="13.5">
      <c r="A32" s="25" t="s">
        <v>43</v>
      </c>
      <c r="B32" s="24"/>
      <c r="C32" s="6">
        <v>18975767</v>
      </c>
      <c r="D32" s="6"/>
      <c r="E32" s="7">
        <v>31503000</v>
      </c>
      <c r="F32" s="8">
        <v>32111000</v>
      </c>
      <c r="G32" s="8">
        <v>995609</v>
      </c>
      <c r="H32" s="8">
        <v>6503525</v>
      </c>
      <c r="I32" s="8"/>
      <c r="J32" s="8">
        <v>7499134</v>
      </c>
      <c r="K32" s="8">
        <v>-3935621</v>
      </c>
      <c r="L32" s="8">
        <v>2551950</v>
      </c>
      <c r="M32" s="8">
        <v>1141280</v>
      </c>
      <c r="N32" s="8">
        <v>-242391</v>
      </c>
      <c r="O32" s="8">
        <v>2017469</v>
      </c>
      <c r="P32" s="8">
        <v>3334630</v>
      </c>
      <c r="Q32" s="8">
        <v>2466671</v>
      </c>
      <c r="R32" s="8">
        <v>7818770</v>
      </c>
      <c r="S32" s="8"/>
      <c r="T32" s="8"/>
      <c r="U32" s="8"/>
      <c r="V32" s="8"/>
      <c r="W32" s="8">
        <v>15075513</v>
      </c>
      <c r="X32" s="8">
        <v>32111000</v>
      </c>
      <c r="Y32" s="8">
        <v>-17035487</v>
      </c>
      <c r="Z32" s="2">
        <v>-53.05</v>
      </c>
      <c r="AA32" s="6">
        <v>32111000</v>
      </c>
    </row>
    <row r="33" spans="1:27" ht="13.5">
      <c r="A33" s="25" t="s">
        <v>56</v>
      </c>
      <c r="B33" s="24"/>
      <c r="C33" s="6">
        <v>42841120</v>
      </c>
      <c r="D33" s="6"/>
      <c r="E33" s="7">
        <v>59143154</v>
      </c>
      <c r="F33" s="8">
        <v>66126154</v>
      </c>
      <c r="G33" s="8">
        <v>4016520</v>
      </c>
      <c r="H33" s="8">
        <v>1615615</v>
      </c>
      <c r="I33" s="8">
        <v>3512467</v>
      </c>
      <c r="J33" s="8">
        <v>9144602</v>
      </c>
      <c r="K33" s="8">
        <v>-2960988</v>
      </c>
      <c r="L33" s="8">
        <v>2311412</v>
      </c>
      <c r="M33" s="8">
        <v>4389916</v>
      </c>
      <c r="N33" s="8">
        <v>3740340</v>
      </c>
      <c r="O33" s="8">
        <v>2034278</v>
      </c>
      <c r="P33" s="8">
        <v>2463632</v>
      </c>
      <c r="Q33" s="8">
        <v>2324723</v>
      </c>
      <c r="R33" s="8">
        <v>6822633</v>
      </c>
      <c r="S33" s="8"/>
      <c r="T33" s="8"/>
      <c r="U33" s="8"/>
      <c r="V33" s="8"/>
      <c r="W33" s="8">
        <v>19707575</v>
      </c>
      <c r="X33" s="8">
        <v>57699283</v>
      </c>
      <c r="Y33" s="8">
        <v>-37991708</v>
      </c>
      <c r="Z33" s="2">
        <v>-65.84</v>
      </c>
      <c r="AA33" s="6">
        <v>66126154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113388992</v>
      </c>
      <c r="D35" s="33">
        <f>SUM(D24:D34)</f>
        <v>0</v>
      </c>
      <c r="E35" s="34">
        <f t="shared" si="1"/>
        <v>148974793</v>
      </c>
      <c r="F35" s="35">
        <f t="shared" si="1"/>
        <v>162731793</v>
      </c>
      <c r="G35" s="35">
        <f t="shared" si="1"/>
        <v>13697196</v>
      </c>
      <c r="H35" s="35">
        <f t="shared" si="1"/>
        <v>16580873</v>
      </c>
      <c r="I35" s="35">
        <f t="shared" si="1"/>
        <v>11224570</v>
      </c>
      <c r="J35" s="35">
        <f t="shared" si="1"/>
        <v>41502639</v>
      </c>
      <c r="K35" s="35">
        <f t="shared" si="1"/>
        <v>-20248294</v>
      </c>
      <c r="L35" s="35">
        <f t="shared" si="1"/>
        <v>10057221</v>
      </c>
      <c r="M35" s="35">
        <f t="shared" si="1"/>
        <v>9393238</v>
      </c>
      <c r="N35" s="35">
        <f t="shared" si="1"/>
        <v>-797835</v>
      </c>
      <c r="O35" s="35">
        <f t="shared" si="1"/>
        <v>7994340</v>
      </c>
      <c r="P35" s="35">
        <f t="shared" si="1"/>
        <v>10052524</v>
      </c>
      <c r="Q35" s="35">
        <f t="shared" si="1"/>
        <v>8659160</v>
      </c>
      <c r="R35" s="35">
        <f t="shared" si="1"/>
        <v>26706024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67410828</v>
      </c>
      <c r="X35" s="35">
        <f t="shared" si="1"/>
        <v>137179401</v>
      </c>
      <c r="Y35" s="35">
        <f t="shared" si="1"/>
        <v>-69768573</v>
      </c>
      <c r="Z35" s="36">
        <f>+IF(X35&lt;&gt;0,+(Y35/X35)*100,0)</f>
        <v>-50.85936553987431</v>
      </c>
      <c r="AA35" s="33">
        <f>SUM(AA24:AA34)</f>
        <v>162731793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-1070880</v>
      </c>
      <c r="D37" s="46">
        <f>+D21-D35</f>
        <v>0</v>
      </c>
      <c r="E37" s="47">
        <f t="shared" si="2"/>
        <v>207</v>
      </c>
      <c r="F37" s="48">
        <f t="shared" si="2"/>
        <v>0</v>
      </c>
      <c r="G37" s="48">
        <f t="shared" si="2"/>
        <v>65544823</v>
      </c>
      <c r="H37" s="48">
        <f t="shared" si="2"/>
        <v>-13177958</v>
      </c>
      <c r="I37" s="48">
        <f t="shared" si="2"/>
        <v>-8410343</v>
      </c>
      <c r="J37" s="48">
        <f t="shared" si="2"/>
        <v>43956522</v>
      </c>
      <c r="K37" s="48">
        <f t="shared" si="2"/>
        <v>-22481305</v>
      </c>
      <c r="L37" s="48">
        <f t="shared" si="2"/>
        <v>-8391022</v>
      </c>
      <c r="M37" s="48">
        <f t="shared" si="2"/>
        <v>23457888</v>
      </c>
      <c r="N37" s="48">
        <f t="shared" si="2"/>
        <v>-7414439</v>
      </c>
      <c r="O37" s="48">
        <f t="shared" si="2"/>
        <v>-6673742</v>
      </c>
      <c r="P37" s="48">
        <f t="shared" si="2"/>
        <v>-8201245</v>
      </c>
      <c r="Q37" s="48">
        <f t="shared" si="2"/>
        <v>16101081</v>
      </c>
      <c r="R37" s="48">
        <f t="shared" si="2"/>
        <v>1226094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37768177</v>
      </c>
      <c r="X37" s="48">
        <f>IF(F21=F35,0,X21-X35)</f>
        <v>0</v>
      </c>
      <c r="Y37" s="48">
        <f t="shared" si="2"/>
        <v>15039785</v>
      </c>
      <c r="Z37" s="49">
        <f>+IF(X37&lt;&gt;0,+(Y37/X37)*100,0)</f>
        <v>0</v>
      </c>
      <c r="AA37" s="46">
        <f>+AA21-AA35</f>
        <v>0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-1070880</v>
      </c>
      <c r="D41" s="56">
        <f>SUM(D37:D40)</f>
        <v>0</v>
      </c>
      <c r="E41" s="57">
        <f t="shared" si="3"/>
        <v>207</v>
      </c>
      <c r="F41" s="58">
        <f t="shared" si="3"/>
        <v>0</v>
      </c>
      <c r="G41" s="58">
        <f t="shared" si="3"/>
        <v>65544823</v>
      </c>
      <c r="H41" s="58">
        <f t="shared" si="3"/>
        <v>-13177958</v>
      </c>
      <c r="I41" s="58">
        <f t="shared" si="3"/>
        <v>-8410343</v>
      </c>
      <c r="J41" s="58">
        <f t="shared" si="3"/>
        <v>43956522</v>
      </c>
      <c r="K41" s="58">
        <f t="shared" si="3"/>
        <v>-22481305</v>
      </c>
      <c r="L41" s="58">
        <f t="shared" si="3"/>
        <v>-8391022</v>
      </c>
      <c r="M41" s="58">
        <f t="shared" si="3"/>
        <v>23457888</v>
      </c>
      <c r="N41" s="58">
        <f t="shared" si="3"/>
        <v>-7414439</v>
      </c>
      <c r="O41" s="58">
        <f t="shared" si="3"/>
        <v>-6673742</v>
      </c>
      <c r="P41" s="58">
        <f t="shared" si="3"/>
        <v>-8201245</v>
      </c>
      <c r="Q41" s="58">
        <f t="shared" si="3"/>
        <v>16101081</v>
      </c>
      <c r="R41" s="58">
        <f t="shared" si="3"/>
        <v>1226094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37768177</v>
      </c>
      <c r="X41" s="58">
        <f t="shared" si="3"/>
        <v>0</v>
      </c>
      <c r="Y41" s="58">
        <f t="shared" si="3"/>
        <v>15039785</v>
      </c>
      <c r="Z41" s="59">
        <f>+IF(X41&lt;&gt;0,+(Y41/X41)*100,0)</f>
        <v>0</v>
      </c>
      <c r="AA41" s="56">
        <f>SUM(AA37:AA40)</f>
        <v>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-1070880</v>
      </c>
      <c r="D43" s="64">
        <f>+D41-D42</f>
        <v>0</v>
      </c>
      <c r="E43" s="65">
        <f t="shared" si="4"/>
        <v>207</v>
      </c>
      <c r="F43" s="66">
        <f t="shared" si="4"/>
        <v>0</v>
      </c>
      <c r="G43" s="66">
        <f t="shared" si="4"/>
        <v>65544823</v>
      </c>
      <c r="H43" s="66">
        <f t="shared" si="4"/>
        <v>-13177958</v>
      </c>
      <c r="I43" s="66">
        <f t="shared" si="4"/>
        <v>-8410343</v>
      </c>
      <c r="J43" s="66">
        <f t="shared" si="4"/>
        <v>43956522</v>
      </c>
      <c r="K43" s="66">
        <f t="shared" si="4"/>
        <v>-22481305</v>
      </c>
      <c r="L43" s="66">
        <f t="shared" si="4"/>
        <v>-8391022</v>
      </c>
      <c r="M43" s="66">
        <f t="shared" si="4"/>
        <v>23457888</v>
      </c>
      <c r="N43" s="66">
        <f t="shared" si="4"/>
        <v>-7414439</v>
      </c>
      <c r="O43" s="66">
        <f t="shared" si="4"/>
        <v>-6673742</v>
      </c>
      <c r="P43" s="66">
        <f t="shared" si="4"/>
        <v>-8201245</v>
      </c>
      <c r="Q43" s="66">
        <f t="shared" si="4"/>
        <v>16101081</v>
      </c>
      <c r="R43" s="66">
        <f t="shared" si="4"/>
        <v>1226094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37768177</v>
      </c>
      <c r="X43" s="66">
        <f t="shared" si="4"/>
        <v>0</v>
      </c>
      <c r="Y43" s="66">
        <f t="shared" si="4"/>
        <v>15039785</v>
      </c>
      <c r="Z43" s="67">
        <f>+IF(X43&lt;&gt;0,+(Y43/X43)*100,0)</f>
        <v>0</v>
      </c>
      <c r="AA43" s="64">
        <f>+AA41-AA42</f>
        <v>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-1070880</v>
      </c>
      <c r="D45" s="56">
        <f>SUM(D43:D44)</f>
        <v>0</v>
      </c>
      <c r="E45" s="57">
        <f t="shared" si="5"/>
        <v>207</v>
      </c>
      <c r="F45" s="58">
        <f t="shared" si="5"/>
        <v>0</v>
      </c>
      <c r="G45" s="58">
        <f t="shared" si="5"/>
        <v>65544823</v>
      </c>
      <c r="H45" s="58">
        <f t="shared" si="5"/>
        <v>-13177958</v>
      </c>
      <c r="I45" s="58">
        <f t="shared" si="5"/>
        <v>-8410343</v>
      </c>
      <c r="J45" s="58">
        <f t="shared" si="5"/>
        <v>43956522</v>
      </c>
      <c r="K45" s="58">
        <f t="shared" si="5"/>
        <v>-22481305</v>
      </c>
      <c r="L45" s="58">
        <f t="shared" si="5"/>
        <v>-8391022</v>
      </c>
      <c r="M45" s="58">
        <f t="shared" si="5"/>
        <v>23457888</v>
      </c>
      <c r="N45" s="58">
        <f t="shared" si="5"/>
        <v>-7414439</v>
      </c>
      <c r="O45" s="58">
        <f t="shared" si="5"/>
        <v>-6673742</v>
      </c>
      <c r="P45" s="58">
        <f t="shared" si="5"/>
        <v>-8201245</v>
      </c>
      <c r="Q45" s="58">
        <f t="shared" si="5"/>
        <v>16101081</v>
      </c>
      <c r="R45" s="58">
        <f t="shared" si="5"/>
        <v>1226094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37768177</v>
      </c>
      <c r="X45" s="58">
        <f t="shared" si="5"/>
        <v>0</v>
      </c>
      <c r="Y45" s="58">
        <f t="shared" si="5"/>
        <v>15039785</v>
      </c>
      <c r="Z45" s="59">
        <f>+IF(X45&lt;&gt;0,+(Y45/X45)*100,0)</f>
        <v>0</v>
      </c>
      <c r="AA45" s="56">
        <f>SUM(AA43:AA44)</f>
        <v>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-1070880</v>
      </c>
      <c r="D47" s="71">
        <f>SUM(D45:D46)</f>
        <v>0</v>
      </c>
      <c r="E47" s="72">
        <f t="shared" si="6"/>
        <v>207</v>
      </c>
      <c r="F47" s="73">
        <f t="shared" si="6"/>
        <v>0</v>
      </c>
      <c r="G47" s="73">
        <f t="shared" si="6"/>
        <v>65544823</v>
      </c>
      <c r="H47" s="74">
        <f t="shared" si="6"/>
        <v>-13177958</v>
      </c>
      <c r="I47" s="74">
        <f t="shared" si="6"/>
        <v>-8410343</v>
      </c>
      <c r="J47" s="74">
        <f t="shared" si="6"/>
        <v>43956522</v>
      </c>
      <c r="K47" s="74">
        <f t="shared" si="6"/>
        <v>-22481305</v>
      </c>
      <c r="L47" s="74">
        <f t="shared" si="6"/>
        <v>-8391022</v>
      </c>
      <c r="M47" s="73">
        <f t="shared" si="6"/>
        <v>23457888</v>
      </c>
      <c r="N47" s="73">
        <f t="shared" si="6"/>
        <v>-7414439</v>
      </c>
      <c r="O47" s="74">
        <f t="shared" si="6"/>
        <v>-6673742</v>
      </c>
      <c r="P47" s="74">
        <f t="shared" si="6"/>
        <v>-8201245</v>
      </c>
      <c r="Q47" s="74">
        <f t="shared" si="6"/>
        <v>16101081</v>
      </c>
      <c r="R47" s="74">
        <f t="shared" si="6"/>
        <v>1226094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37768177</v>
      </c>
      <c r="X47" s="74">
        <f t="shared" si="6"/>
        <v>0</v>
      </c>
      <c r="Y47" s="74">
        <f t="shared" si="6"/>
        <v>15039785</v>
      </c>
      <c r="Z47" s="75">
        <f>+IF(X47&lt;&gt;0,+(Y47/X47)*100,0)</f>
        <v>0</v>
      </c>
      <c r="AA47" s="76">
        <f>SUM(AA45:AA46)</f>
        <v>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11581699</v>
      </c>
      <c r="D5" s="6"/>
      <c r="E5" s="7">
        <v>8000000</v>
      </c>
      <c r="F5" s="8">
        <v>8000000</v>
      </c>
      <c r="G5" s="8"/>
      <c r="H5" s="8"/>
      <c r="I5" s="8">
        <v>125544</v>
      </c>
      <c r="J5" s="8">
        <v>125544</v>
      </c>
      <c r="K5" s="8">
        <v>230416</v>
      </c>
      <c r="L5" s="8">
        <v>692559</v>
      </c>
      <c r="M5" s="8">
        <v>208679</v>
      </c>
      <c r="N5" s="8">
        <v>1131654</v>
      </c>
      <c r="O5" s="8">
        <v>208718</v>
      </c>
      <c r="P5" s="8">
        <v>208155</v>
      </c>
      <c r="Q5" s="8">
        <v>12104094</v>
      </c>
      <c r="R5" s="8">
        <v>12520967</v>
      </c>
      <c r="S5" s="8"/>
      <c r="T5" s="8"/>
      <c r="U5" s="8"/>
      <c r="V5" s="8"/>
      <c r="W5" s="8">
        <v>13778165</v>
      </c>
      <c r="X5" s="8">
        <v>5999999</v>
      </c>
      <c r="Y5" s="8">
        <v>7778166</v>
      </c>
      <c r="Z5" s="2">
        <v>129.64</v>
      </c>
      <c r="AA5" s="6">
        <v>8000000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842481</v>
      </c>
      <c r="D9" s="6"/>
      <c r="E9" s="7">
        <v>1000000</v>
      </c>
      <c r="F9" s="8">
        <v>1000000</v>
      </c>
      <c r="G9" s="8"/>
      <c r="H9" s="8"/>
      <c r="I9" s="8">
        <v>58008</v>
      </c>
      <c r="J9" s="8">
        <v>58008</v>
      </c>
      <c r="K9" s="8">
        <v>41306</v>
      </c>
      <c r="L9" s="8">
        <v>136411</v>
      </c>
      <c r="M9" s="8">
        <v>1028</v>
      </c>
      <c r="N9" s="8">
        <v>178745</v>
      </c>
      <c r="O9" s="8">
        <v>1028</v>
      </c>
      <c r="P9" s="8">
        <v>1028</v>
      </c>
      <c r="Q9" s="8">
        <v>306005</v>
      </c>
      <c r="R9" s="8">
        <v>308061</v>
      </c>
      <c r="S9" s="8"/>
      <c r="T9" s="8"/>
      <c r="U9" s="8"/>
      <c r="V9" s="8"/>
      <c r="W9" s="8">
        <v>544814</v>
      </c>
      <c r="X9" s="8">
        <v>750001</v>
      </c>
      <c r="Y9" s="8">
        <v>-205187</v>
      </c>
      <c r="Z9" s="2">
        <v>-27.36</v>
      </c>
      <c r="AA9" s="6">
        <v>1000000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1104379</v>
      </c>
      <c r="D11" s="6"/>
      <c r="E11" s="7">
        <v>2000000</v>
      </c>
      <c r="F11" s="8">
        <v>2000000</v>
      </c>
      <c r="G11" s="8">
        <v>159179</v>
      </c>
      <c r="H11" s="8">
        <v>179471</v>
      </c>
      <c r="I11" s="8">
        <v>136843</v>
      </c>
      <c r="J11" s="8">
        <v>475493</v>
      </c>
      <c r="K11" s="8">
        <v>145752</v>
      </c>
      <c r="L11" s="8">
        <v>156286</v>
      </c>
      <c r="M11" s="8">
        <v>132251</v>
      </c>
      <c r="N11" s="8">
        <v>434289</v>
      </c>
      <c r="O11" s="8">
        <v>157338</v>
      </c>
      <c r="P11" s="8">
        <v>130385</v>
      </c>
      <c r="Q11" s="8">
        <v>1400214</v>
      </c>
      <c r="R11" s="8">
        <v>1687937</v>
      </c>
      <c r="S11" s="8"/>
      <c r="T11" s="8"/>
      <c r="U11" s="8"/>
      <c r="V11" s="8"/>
      <c r="W11" s="8">
        <v>2597719</v>
      </c>
      <c r="X11" s="8">
        <v>1499999</v>
      </c>
      <c r="Y11" s="8">
        <v>1097720</v>
      </c>
      <c r="Z11" s="2">
        <v>73.18</v>
      </c>
      <c r="AA11" s="6">
        <v>2000000</v>
      </c>
    </row>
    <row r="12" spans="1:27" ht="13.5">
      <c r="A12" s="25" t="s">
        <v>37</v>
      </c>
      <c r="B12" s="29"/>
      <c r="C12" s="6">
        <v>3252067</v>
      </c>
      <c r="D12" s="6"/>
      <c r="E12" s="7">
        <v>3500000</v>
      </c>
      <c r="F12" s="8">
        <v>3500000</v>
      </c>
      <c r="G12" s="8">
        <v>365407</v>
      </c>
      <c r="H12" s="8">
        <v>36173</v>
      </c>
      <c r="I12" s="8">
        <v>13070</v>
      </c>
      <c r="J12" s="8">
        <v>414650</v>
      </c>
      <c r="K12" s="8">
        <v>13047</v>
      </c>
      <c r="L12" s="8">
        <v>26278</v>
      </c>
      <c r="M12" s="8">
        <v>180824</v>
      </c>
      <c r="N12" s="8">
        <v>220149</v>
      </c>
      <c r="O12" s="8">
        <v>15992</v>
      </c>
      <c r="P12" s="8">
        <v>2027087</v>
      </c>
      <c r="Q12" s="8">
        <v>2718395</v>
      </c>
      <c r="R12" s="8">
        <v>4761474</v>
      </c>
      <c r="S12" s="8"/>
      <c r="T12" s="8"/>
      <c r="U12" s="8"/>
      <c r="V12" s="8"/>
      <c r="W12" s="8">
        <v>5396273</v>
      </c>
      <c r="X12" s="8">
        <v>2624999</v>
      </c>
      <c r="Y12" s="8">
        <v>2771274</v>
      </c>
      <c r="Z12" s="2">
        <v>105.57</v>
      </c>
      <c r="AA12" s="6">
        <v>3500000</v>
      </c>
    </row>
    <row r="13" spans="1:27" ht="13.5">
      <c r="A13" s="23" t="s">
        <v>38</v>
      </c>
      <c r="B13" s="29"/>
      <c r="C13" s="6">
        <v>3359618</v>
      </c>
      <c r="D13" s="6"/>
      <c r="E13" s="7"/>
      <c r="F13" s="8"/>
      <c r="G13" s="8"/>
      <c r="H13" s="8"/>
      <c r="I13" s="8">
        <v>341136</v>
      </c>
      <c r="J13" s="8">
        <v>341136</v>
      </c>
      <c r="K13" s="8">
        <v>306873</v>
      </c>
      <c r="L13" s="8">
        <v>-54709</v>
      </c>
      <c r="M13" s="8">
        <v>-689482</v>
      </c>
      <c r="N13" s="8">
        <v>-437318</v>
      </c>
      <c r="O13" s="8">
        <v>221389</v>
      </c>
      <c r="P13" s="8">
        <v>240824</v>
      </c>
      <c r="Q13" s="8">
        <v>541967</v>
      </c>
      <c r="R13" s="8">
        <v>1004180</v>
      </c>
      <c r="S13" s="8"/>
      <c r="T13" s="8"/>
      <c r="U13" s="8"/>
      <c r="V13" s="8"/>
      <c r="W13" s="8">
        <v>907998</v>
      </c>
      <c r="X13" s="8"/>
      <c r="Y13" s="8">
        <v>907998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1907847</v>
      </c>
      <c r="D15" s="6"/>
      <c r="E15" s="7">
        <v>2000000</v>
      </c>
      <c r="F15" s="8">
        <v>2000000</v>
      </c>
      <c r="G15" s="8">
        <v>13446</v>
      </c>
      <c r="H15" s="8">
        <v>5620</v>
      </c>
      <c r="I15" s="8">
        <v>449841</v>
      </c>
      <c r="J15" s="8">
        <v>468907</v>
      </c>
      <c r="K15" s="8">
        <v>531296</v>
      </c>
      <c r="L15" s="8">
        <v>15620</v>
      </c>
      <c r="M15" s="8">
        <v>14230</v>
      </c>
      <c r="N15" s="8">
        <v>561146</v>
      </c>
      <c r="O15" s="8">
        <v>346958</v>
      </c>
      <c r="P15" s="8">
        <v>117261</v>
      </c>
      <c r="Q15" s="8">
        <v>1386694</v>
      </c>
      <c r="R15" s="8">
        <v>1850913</v>
      </c>
      <c r="S15" s="8"/>
      <c r="T15" s="8"/>
      <c r="U15" s="8"/>
      <c r="V15" s="8"/>
      <c r="W15" s="8">
        <v>2880966</v>
      </c>
      <c r="X15" s="8">
        <v>1499999</v>
      </c>
      <c r="Y15" s="8">
        <v>1380967</v>
      </c>
      <c r="Z15" s="2">
        <v>92.06</v>
      </c>
      <c r="AA15" s="6">
        <v>2000000</v>
      </c>
    </row>
    <row r="16" spans="1:27" ht="13.5">
      <c r="A16" s="23" t="s">
        <v>41</v>
      </c>
      <c r="B16" s="29"/>
      <c r="C16" s="6">
        <v>1532250</v>
      </c>
      <c r="D16" s="6"/>
      <c r="E16" s="7">
        <v>1500000</v>
      </c>
      <c r="F16" s="8">
        <v>1500000</v>
      </c>
      <c r="G16" s="8">
        <v>366154</v>
      </c>
      <c r="H16" s="8">
        <v>834156</v>
      </c>
      <c r="I16" s="8">
        <v>296070</v>
      </c>
      <c r="J16" s="8">
        <v>1496380</v>
      </c>
      <c r="K16" s="8">
        <v>284745</v>
      </c>
      <c r="L16" s="8">
        <v>668080</v>
      </c>
      <c r="M16" s="8">
        <v>807827</v>
      </c>
      <c r="N16" s="8">
        <v>1760652</v>
      </c>
      <c r="O16" s="8">
        <v>101080</v>
      </c>
      <c r="P16" s="8">
        <v>619550</v>
      </c>
      <c r="Q16" s="8">
        <v>2067339</v>
      </c>
      <c r="R16" s="8">
        <v>2787969</v>
      </c>
      <c r="S16" s="8"/>
      <c r="T16" s="8"/>
      <c r="U16" s="8"/>
      <c r="V16" s="8"/>
      <c r="W16" s="8">
        <v>6045001</v>
      </c>
      <c r="X16" s="8">
        <v>1125000</v>
      </c>
      <c r="Y16" s="8">
        <v>4920001</v>
      </c>
      <c r="Z16" s="2">
        <v>437.33</v>
      </c>
      <c r="AA16" s="6">
        <v>1500000</v>
      </c>
    </row>
    <row r="17" spans="1:27" ht="13.5">
      <c r="A17" s="23" t="s">
        <v>42</v>
      </c>
      <c r="B17" s="29"/>
      <c r="C17" s="6"/>
      <c r="D17" s="6"/>
      <c r="E17" s="7">
        <v>1500000</v>
      </c>
      <c r="F17" s="8">
        <v>1500000</v>
      </c>
      <c r="G17" s="8"/>
      <c r="H17" s="8"/>
      <c r="I17" s="8"/>
      <c r="J17" s="8"/>
      <c r="K17" s="8"/>
      <c r="L17" s="8"/>
      <c r="M17" s="8">
        <v>-361744</v>
      </c>
      <c r="N17" s="8">
        <v>-361744</v>
      </c>
      <c r="O17" s="8">
        <v>-695317</v>
      </c>
      <c r="P17" s="8">
        <v>-282240</v>
      </c>
      <c r="Q17" s="8">
        <v>-689689</v>
      </c>
      <c r="R17" s="8">
        <v>-1667246</v>
      </c>
      <c r="S17" s="8"/>
      <c r="T17" s="8"/>
      <c r="U17" s="8"/>
      <c r="V17" s="8"/>
      <c r="W17" s="8">
        <v>-2028990</v>
      </c>
      <c r="X17" s="8">
        <v>1125000</v>
      </c>
      <c r="Y17" s="8">
        <v>-3153990</v>
      </c>
      <c r="Z17" s="2">
        <v>-280.35</v>
      </c>
      <c r="AA17" s="6">
        <v>1500000</v>
      </c>
    </row>
    <row r="18" spans="1:27" ht="13.5">
      <c r="A18" s="23" t="s">
        <v>43</v>
      </c>
      <c r="B18" s="29"/>
      <c r="C18" s="6">
        <v>232317052</v>
      </c>
      <c r="D18" s="6"/>
      <c r="E18" s="7">
        <v>281729162</v>
      </c>
      <c r="F18" s="8">
        <v>281729162</v>
      </c>
      <c r="G18" s="8">
        <v>103943000</v>
      </c>
      <c r="H18" s="8">
        <v>97326</v>
      </c>
      <c r="I18" s="8">
        <v>1935513</v>
      </c>
      <c r="J18" s="8">
        <v>105975839</v>
      </c>
      <c r="K18" s="8">
        <v>323575</v>
      </c>
      <c r="L18" s="8">
        <v>2198559</v>
      </c>
      <c r="M18" s="8">
        <v>83714290</v>
      </c>
      <c r="N18" s="8">
        <v>86236424</v>
      </c>
      <c r="O18" s="8">
        <v>674559</v>
      </c>
      <c r="P18" s="8">
        <v>445259</v>
      </c>
      <c r="Q18" s="8">
        <v>256870458</v>
      </c>
      <c r="R18" s="8">
        <v>257990276</v>
      </c>
      <c r="S18" s="8"/>
      <c r="T18" s="8"/>
      <c r="U18" s="8"/>
      <c r="V18" s="8"/>
      <c r="W18" s="8">
        <v>450202539</v>
      </c>
      <c r="X18" s="8">
        <v>211296869</v>
      </c>
      <c r="Y18" s="8">
        <v>238905670</v>
      </c>
      <c r="Z18" s="2">
        <v>113.07</v>
      </c>
      <c r="AA18" s="6">
        <v>281729162</v>
      </c>
    </row>
    <row r="19" spans="1:27" ht="13.5">
      <c r="A19" s="23" t="s">
        <v>44</v>
      </c>
      <c r="B19" s="29"/>
      <c r="C19" s="6">
        <v>6132876</v>
      </c>
      <c r="D19" s="6"/>
      <c r="E19" s="7">
        <v>12120000</v>
      </c>
      <c r="F19" s="26">
        <v>12140000</v>
      </c>
      <c r="G19" s="26">
        <v>181221</v>
      </c>
      <c r="H19" s="26">
        <v>137084</v>
      </c>
      <c r="I19" s="26">
        <v>1270759</v>
      </c>
      <c r="J19" s="26">
        <v>1589064</v>
      </c>
      <c r="K19" s="26">
        <v>1449409</v>
      </c>
      <c r="L19" s="26">
        <v>126059</v>
      </c>
      <c r="M19" s="26">
        <v>2210902</v>
      </c>
      <c r="N19" s="26">
        <v>3786370</v>
      </c>
      <c r="O19" s="26">
        <v>2163936</v>
      </c>
      <c r="P19" s="26">
        <v>856165</v>
      </c>
      <c r="Q19" s="26">
        <v>1744870</v>
      </c>
      <c r="R19" s="26">
        <v>4764971</v>
      </c>
      <c r="S19" s="26"/>
      <c r="T19" s="26"/>
      <c r="U19" s="26"/>
      <c r="V19" s="26"/>
      <c r="W19" s="26">
        <v>10140405</v>
      </c>
      <c r="X19" s="26">
        <v>9104999</v>
      </c>
      <c r="Y19" s="26">
        <v>1035406</v>
      </c>
      <c r="Z19" s="27">
        <v>11.37</v>
      </c>
      <c r="AA19" s="28">
        <v>12140000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262030269</v>
      </c>
      <c r="D21" s="33">
        <f t="shared" si="0"/>
        <v>0</v>
      </c>
      <c r="E21" s="34">
        <f t="shared" si="0"/>
        <v>313349162</v>
      </c>
      <c r="F21" s="35">
        <f t="shared" si="0"/>
        <v>313369162</v>
      </c>
      <c r="G21" s="35">
        <f t="shared" si="0"/>
        <v>105028407</v>
      </c>
      <c r="H21" s="35">
        <f t="shared" si="0"/>
        <v>1289830</v>
      </c>
      <c r="I21" s="35">
        <f t="shared" si="0"/>
        <v>4626784</v>
      </c>
      <c r="J21" s="35">
        <f t="shared" si="0"/>
        <v>110945021</v>
      </c>
      <c r="K21" s="35">
        <f t="shared" si="0"/>
        <v>3326419</v>
      </c>
      <c r="L21" s="35">
        <f t="shared" si="0"/>
        <v>3965143</v>
      </c>
      <c r="M21" s="35">
        <f t="shared" si="0"/>
        <v>86218805</v>
      </c>
      <c r="N21" s="35">
        <f t="shared" si="0"/>
        <v>93510367</v>
      </c>
      <c r="O21" s="35">
        <f t="shared" si="0"/>
        <v>3195681</v>
      </c>
      <c r="P21" s="35">
        <f t="shared" si="0"/>
        <v>4363474</v>
      </c>
      <c r="Q21" s="35">
        <f t="shared" si="0"/>
        <v>278450347</v>
      </c>
      <c r="R21" s="35">
        <f t="shared" si="0"/>
        <v>286009502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490464890</v>
      </c>
      <c r="X21" s="35">
        <f t="shared" si="0"/>
        <v>235026865</v>
      </c>
      <c r="Y21" s="35">
        <f t="shared" si="0"/>
        <v>255438025</v>
      </c>
      <c r="Z21" s="36">
        <f>+IF(X21&lt;&gt;0,+(Y21/X21)*100,0)</f>
        <v>108.68460718309798</v>
      </c>
      <c r="AA21" s="33">
        <f>SUM(AA5:AA20)</f>
        <v>313369162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143385042</v>
      </c>
      <c r="D24" s="6"/>
      <c r="E24" s="7">
        <v>128507344</v>
      </c>
      <c r="F24" s="8">
        <v>128526439</v>
      </c>
      <c r="G24" s="8">
        <v>1455948</v>
      </c>
      <c r="H24" s="8">
        <v>255780</v>
      </c>
      <c r="I24" s="8">
        <v>1076210</v>
      </c>
      <c r="J24" s="8">
        <v>2787938</v>
      </c>
      <c r="K24" s="8">
        <v>12669283</v>
      </c>
      <c r="L24" s="8">
        <v>2664128</v>
      </c>
      <c r="M24" s="8">
        <v>12098677</v>
      </c>
      <c r="N24" s="8">
        <v>27432088</v>
      </c>
      <c r="O24" s="8">
        <v>12449995</v>
      </c>
      <c r="P24" s="8">
        <v>13330869</v>
      </c>
      <c r="Q24" s="8">
        <v>101835354</v>
      </c>
      <c r="R24" s="8">
        <v>127616218</v>
      </c>
      <c r="S24" s="8"/>
      <c r="T24" s="8"/>
      <c r="U24" s="8"/>
      <c r="V24" s="8"/>
      <c r="W24" s="8">
        <v>157836244</v>
      </c>
      <c r="X24" s="8">
        <v>96394822</v>
      </c>
      <c r="Y24" s="8">
        <v>61441422</v>
      </c>
      <c r="Z24" s="2">
        <v>63.74</v>
      </c>
      <c r="AA24" s="6">
        <v>128526439</v>
      </c>
    </row>
    <row r="25" spans="1:27" ht="13.5">
      <c r="A25" s="25" t="s">
        <v>49</v>
      </c>
      <c r="B25" s="24"/>
      <c r="C25" s="6"/>
      <c r="D25" s="6"/>
      <c r="E25" s="7">
        <v>26822881</v>
      </c>
      <c r="F25" s="8">
        <v>26822881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20117158</v>
      </c>
      <c r="Y25" s="8">
        <v>-20117158</v>
      </c>
      <c r="Z25" s="2">
        <v>-100</v>
      </c>
      <c r="AA25" s="6">
        <v>26822881</v>
      </c>
    </row>
    <row r="26" spans="1:27" ht="13.5">
      <c r="A26" s="25" t="s">
        <v>50</v>
      </c>
      <c r="B26" s="24"/>
      <c r="C26" s="6">
        <v>557855</v>
      </c>
      <c r="D26" s="6"/>
      <c r="E26" s="7">
        <v>1200000</v>
      </c>
      <c r="F26" s="8">
        <v>1200000</v>
      </c>
      <c r="G26" s="8"/>
      <c r="H26" s="8"/>
      <c r="I26" s="8"/>
      <c r="J26" s="8"/>
      <c r="K26" s="8"/>
      <c r="L26" s="8">
        <v>182825</v>
      </c>
      <c r="M26" s="8"/>
      <c r="N26" s="8">
        <v>182825</v>
      </c>
      <c r="O26" s="8">
        <v>24465</v>
      </c>
      <c r="P26" s="8"/>
      <c r="Q26" s="8">
        <v>207290</v>
      </c>
      <c r="R26" s="8">
        <v>231755</v>
      </c>
      <c r="S26" s="8"/>
      <c r="T26" s="8"/>
      <c r="U26" s="8"/>
      <c r="V26" s="8"/>
      <c r="W26" s="8">
        <v>414580</v>
      </c>
      <c r="X26" s="8">
        <v>900000</v>
      </c>
      <c r="Y26" s="8">
        <v>-485420</v>
      </c>
      <c r="Z26" s="2">
        <v>-53.94</v>
      </c>
      <c r="AA26" s="6">
        <v>1200000</v>
      </c>
    </row>
    <row r="27" spans="1:27" ht="13.5">
      <c r="A27" s="25" t="s">
        <v>51</v>
      </c>
      <c r="B27" s="24"/>
      <c r="C27" s="6">
        <v>55509499</v>
      </c>
      <c r="D27" s="6"/>
      <c r="E27" s="7">
        <v>55000000</v>
      </c>
      <c r="F27" s="8">
        <v>55000000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1710259</v>
      </c>
      <c r="R27" s="8">
        <v>1710259</v>
      </c>
      <c r="S27" s="8"/>
      <c r="T27" s="8"/>
      <c r="U27" s="8"/>
      <c r="V27" s="8"/>
      <c r="W27" s="8">
        <v>1710259</v>
      </c>
      <c r="X27" s="8">
        <v>41250001</v>
      </c>
      <c r="Y27" s="8">
        <v>-39539742</v>
      </c>
      <c r="Z27" s="2">
        <v>-95.85</v>
      </c>
      <c r="AA27" s="6">
        <v>55000000</v>
      </c>
    </row>
    <row r="28" spans="1:27" ht="13.5">
      <c r="A28" s="25" t="s">
        <v>52</v>
      </c>
      <c r="B28" s="24"/>
      <c r="C28" s="6">
        <v>849412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105</v>
      </c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3.5">
      <c r="A31" s="25" t="s">
        <v>55</v>
      </c>
      <c r="B31" s="24"/>
      <c r="C31" s="6">
        <v>63033122</v>
      </c>
      <c r="D31" s="6"/>
      <c r="E31" s="7">
        <v>83364803</v>
      </c>
      <c r="F31" s="8">
        <v>82796584</v>
      </c>
      <c r="G31" s="8">
        <v>484646</v>
      </c>
      <c r="H31" s="8">
        <v>2241160</v>
      </c>
      <c r="I31" s="8">
        <v>3852532</v>
      </c>
      <c r="J31" s="8">
        <v>6578338</v>
      </c>
      <c r="K31" s="8">
        <v>4054042</v>
      </c>
      <c r="L31" s="8">
        <v>2712955</v>
      </c>
      <c r="M31" s="8">
        <v>5056248</v>
      </c>
      <c r="N31" s="8">
        <v>11823245</v>
      </c>
      <c r="O31" s="8">
        <v>3410772</v>
      </c>
      <c r="P31" s="8">
        <v>4638796</v>
      </c>
      <c r="Q31" s="8">
        <v>31413052</v>
      </c>
      <c r="R31" s="8">
        <v>39462620</v>
      </c>
      <c r="S31" s="8"/>
      <c r="T31" s="8"/>
      <c r="U31" s="8"/>
      <c r="V31" s="8"/>
      <c r="W31" s="8">
        <v>57864203</v>
      </c>
      <c r="X31" s="8">
        <v>62097436</v>
      </c>
      <c r="Y31" s="8">
        <v>-4233233</v>
      </c>
      <c r="Z31" s="2">
        <v>-6.82</v>
      </c>
      <c r="AA31" s="6">
        <v>82796584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39438355</v>
      </c>
      <c r="D33" s="6"/>
      <c r="E33" s="7">
        <v>51345470</v>
      </c>
      <c r="F33" s="8">
        <v>52214267</v>
      </c>
      <c r="G33" s="8">
        <v>2269700</v>
      </c>
      <c r="H33" s="8">
        <v>2682866</v>
      </c>
      <c r="I33" s="8">
        <v>1724988</v>
      </c>
      <c r="J33" s="8">
        <v>6677554</v>
      </c>
      <c r="K33" s="8">
        <v>5745140</v>
      </c>
      <c r="L33" s="8">
        <v>3164678</v>
      </c>
      <c r="M33" s="8">
        <v>4094123</v>
      </c>
      <c r="N33" s="8">
        <v>13003941</v>
      </c>
      <c r="O33" s="8">
        <v>2096565</v>
      </c>
      <c r="P33" s="8">
        <v>2061402</v>
      </c>
      <c r="Q33" s="8">
        <v>26604175</v>
      </c>
      <c r="R33" s="8">
        <v>30762142</v>
      </c>
      <c r="S33" s="8"/>
      <c r="T33" s="8"/>
      <c r="U33" s="8"/>
      <c r="V33" s="8"/>
      <c r="W33" s="8">
        <v>50443637</v>
      </c>
      <c r="X33" s="8">
        <v>39160691</v>
      </c>
      <c r="Y33" s="8">
        <v>11282946</v>
      </c>
      <c r="Z33" s="2">
        <v>28.81</v>
      </c>
      <c r="AA33" s="6">
        <v>52214267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302773390</v>
      </c>
      <c r="D35" s="33">
        <f>SUM(D24:D34)</f>
        <v>0</v>
      </c>
      <c r="E35" s="34">
        <f t="shared" si="1"/>
        <v>346240498</v>
      </c>
      <c r="F35" s="35">
        <f t="shared" si="1"/>
        <v>346560171</v>
      </c>
      <c r="G35" s="35">
        <f t="shared" si="1"/>
        <v>4210294</v>
      </c>
      <c r="H35" s="35">
        <f t="shared" si="1"/>
        <v>5179806</v>
      </c>
      <c r="I35" s="35">
        <f t="shared" si="1"/>
        <v>6653730</v>
      </c>
      <c r="J35" s="35">
        <f t="shared" si="1"/>
        <v>16043830</v>
      </c>
      <c r="K35" s="35">
        <f t="shared" si="1"/>
        <v>22468465</v>
      </c>
      <c r="L35" s="35">
        <f t="shared" si="1"/>
        <v>8724586</v>
      </c>
      <c r="M35" s="35">
        <f t="shared" si="1"/>
        <v>21249048</v>
      </c>
      <c r="N35" s="35">
        <f t="shared" si="1"/>
        <v>52442099</v>
      </c>
      <c r="O35" s="35">
        <f t="shared" si="1"/>
        <v>17981797</v>
      </c>
      <c r="P35" s="35">
        <f t="shared" si="1"/>
        <v>20031067</v>
      </c>
      <c r="Q35" s="35">
        <f t="shared" si="1"/>
        <v>161770130</v>
      </c>
      <c r="R35" s="35">
        <f t="shared" si="1"/>
        <v>199782994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268268923</v>
      </c>
      <c r="X35" s="35">
        <f t="shared" si="1"/>
        <v>259920108</v>
      </c>
      <c r="Y35" s="35">
        <f t="shared" si="1"/>
        <v>8348815</v>
      </c>
      <c r="Z35" s="36">
        <f>+IF(X35&lt;&gt;0,+(Y35/X35)*100,0)</f>
        <v>3.2120696871978835</v>
      </c>
      <c r="AA35" s="33">
        <f>SUM(AA24:AA34)</f>
        <v>346560171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-40743121</v>
      </c>
      <c r="D37" s="46">
        <f>+D21-D35</f>
        <v>0</v>
      </c>
      <c r="E37" s="47">
        <f t="shared" si="2"/>
        <v>-32891336</v>
      </c>
      <c r="F37" s="48">
        <f t="shared" si="2"/>
        <v>-33191009</v>
      </c>
      <c r="G37" s="48">
        <f t="shared" si="2"/>
        <v>100818113</v>
      </c>
      <c r="H37" s="48">
        <f t="shared" si="2"/>
        <v>-3889976</v>
      </c>
      <c r="I37" s="48">
        <f t="shared" si="2"/>
        <v>-2026946</v>
      </c>
      <c r="J37" s="48">
        <f t="shared" si="2"/>
        <v>94901191</v>
      </c>
      <c r="K37" s="48">
        <f t="shared" si="2"/>
        <v>-19142046</v>
      </c>
      <c r="L37" s="48">
        <f t="shared" si="2"/>
        <v>-4759443</v>
      </c>
      <c r="M37" s="48">
        <f t="shared" si="2"/>
        <v>64969757</v>
      </c>
      <c r="N37" s="48">
        <f t="shared" si="2"/>
        <v>41068268</v>
      </c>
      <c r="O37" s="48">
        <f t="shared" si="2"/>
        <v>-14786116</v>
      </c>
      <c r="P37" s="48">
        <f t="shared" si="2"/>
        <v>-15667593</v>
      </c>
      <c r="Q37" s="48">
        <f t="shared" si="2"/>
        <v>116680217</v>
      </c>
      <c r="R37" s="48">
        <f t="shared" si="2"/>
        <v>86226508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222195967</v>
      </c>
      <c r="X37" s="48">
        <f>IF(F21=F35,0,X21-X35)</f>
        <v>-24893243</v>
      </c>
      <c r="Y37" s="48">
        <f t="shared" si="2"/>
        <v>247089210</v>
      </c>
      <c r="Z37" s="49">
        <f>+IF(X37&lt;&gt;0,+(Y37/X37)*100,0)</f>
        <v>-992.5955007147924</v>
      </c>
      <c r="AA37" s="46">
        <f>+AA21-AA35</f>
        <v>-33191009</v>
      </c>
    </row>
    <row r="38" spans="1:27" ht="22.5" customHeight="1">
      <c r="A38" s="50" t="s">
        <v>60</v>
      </c>
      <c r="B38" s="29"/>
      <c r="C38" s="6">
        <v>79138000</v>
      </c>
      <c r="D38" s="6"/>
      <c r="E38" s="7">
        <v>59992000</v>
      </c>
      <c r="F38" s="8">
        <v>59992000</v>
      </c>
      <c r="G38" s="8">
        <v>5099851</v>
      </c>
      <c r="H38" s="8">
        <v>6634529</v>
      </c>
      <c r="I38" s="8">
        <v>8850163</v>
      </c>
      <c r="J38" s="8">
        <v>20584543</v>
      </c>
      <c r="K38" s="8">
        <v>3771110</v>
      </c>
      <c r="L38" s="8">
        <v>289068</v>
      </c>
      <c r="M38" s="8">
        <v>10278530</v>
      </c>
      <c r="N38" s="8">
        <v>14338708</v>
      </c>
      <c r="O38" s="8">
        <v>283497</v>
      </c>
      <c r="P38" s="8">
        <v>2858821</v>
      </c>
      <c r="Q38" s="8">
        <v>43480541</v>
      </c>
      <c r="R38" s="8">
        <v>46622859</v>
      </c>
      <c r="S38" s="8"/>
      <c r="T38" s="8"/>
      <c r="U38" s="8"/>
      <c r="V38" s="8"/>
      <c r="W38" s="8">
        <v>81546110</v>
      </c>
      <c r="X38" s="8">
        <v>44994001</v>
      </c>
      <c r="Y38" s="8">
        <v>36552109</v>
      </c>
      <c r="Z38" s="2">
        <v>81.24</v>
      </c>
      <c r="AA38" s="6">
        <v>59992000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38394879</v>
      </c>
      <c r="D41" s="56">
        <f>SUM(D37:D40)</f>
        <v>0</v>
      </c>
      <c r="E41" s="57">
        <f t="shared" si="3"/>
        <v>27100664</v>
      </c>
      <c r="F41" s="58">
        <f t="shared" si="3"/>
        <v>26800991</v>
      </c>
      <c r="G41" s="58">
        <f t="shared" si="3"/>
        <v>105917964</v>
      </c>
      <c r="H41" s="58">
        <f t="shared" si="3"/>
        <v>2744553</v>
      </c>
      <c r="I41" s="58">
        <f t="shared" si="3"/>
        <v>6823217</v>
      </c>
      <c r="J41" s="58">
        <f t="shared" si="3"/>
        <v>115485734</v>
      </c>
      <c r="K41" s="58">
        <f t="shared" si="3"/>
        <v>-15370936</v>
      </c>
      <c r="L41" s="58">
        <f t="shared" si="3"/>
        <v>-4470375</v>
      </c>
      <c r="M41" s="58">
        <f t="shared" si="3"/>
        <v>75248287</v>
      </c>
      <c r="N41" s="58">
        <f t="shared" si="3"/>
        <v>55406976</v>
      </c>
      <c r="O41" s="58">
        <f t="shared" si="3"/>
        <v>-14502619</v>
      </c>
      <c r="P41" s="58">
        <f t="shared" si="3"/>
        <v>-12808772</v>
      </c>
      <c r="Q41" s="58">
        <f t="shared" si="3"/>
        <v>160160758</v>
      </c>
      <c r="R41" s="58">
        <f t="shared" si="3"/>
        <v>132849367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303742077</v>
      </c>
      <c r="X41" s="58">
        <f t="shared" si="3"/>
        <v>20100758</v>
      </c>
      <c r="Y41" s="58">
        <f t="shared" si="3"/>
        <v>283641319</v>
      </c>
      <c r="Z41" s="59">
        <f>+IF(X41&lt;&gt;0,+(Y41/X41)*100,0)</f>
        <v>1411.0976262686213</v>
      </c>
      <c r="AA41" s="56">
        <f>SUM(AA37:AA40)</f>
        <v>26800991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38394879</v>
      </c>
      <c r="D43" s="64">
        <f>+D41-D42</f>
        <v>0</v>
      </c>
      <c r="E43" s="65">
        <f t="shared" si="4"/>
        <v>27100664</v>
      </c>
      <c r="F43" s="66">
        <f t="shared" si="4"/>
        <v>26800991</v>
      </c>
      <c r="G43" s="66">
        <f t="shared" si="4"/>
        <v>105917964</v>
      </c>
      <c r="H43" s="66">
        <f t="shared" si="4"/>
        <v>2744553</v>
      </c>
      <c r="I43" s="66">
        <f t="shared" si="4"/>
        <v>6823217</v>
      </c>
      <c r="J43" s="66">
        <f t="shared" si="4"/>
        <v>115485734</v>
      </c>
      <c r="K43" s="66">
        <f t="shared" si="4"/>
        <v>-15370936</v>
      </c>
      <c r="L43" s="66">
        <f t="shared" si="4"/>
        <v>-4470375</v>
      </c>
      <c r="M43" s="66">
        <f t="shared" si="4"/>
        <v>75248287</v>
      </c>
      <c r="N43" s="66">
        <f t="shared" si="4"/>
        <v>55406976</v>
      </c>
      <c r="O43" s="66">
        <f t="shared" si="4"/>
        <v>-14502619</v>
      </c>
      <c r="P43" s="66">
        <f t="shared" si="4"/>
        <v>-12808772</v>
      </c>
      <c r="Q43" s="66">
        <f t="shared" si="4"/>
        <v>160160758</v>
      </c>
      <c r="R43" s="66">
        <f t="shared" si="4"/>
        <v>132849367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303742077</v>
      </c>
      <c r="X43" s="66">
        <f t="shared" si="4"/>
        <v>20100758</v>
      </c>
      <c r="Y43" s="66">
        <f t="shared" si="4"/>
        <v>283641319</v>
      </c>
      <c r="Z43" s="67">
        <f>+IF(X43&lt;&gt;0,+(Y43/X43)*100,0)</f>
        <v>1411.0976262686213</v>
      </c>
      <c r="AA43" s="64">
        <f>+AA41-AA42</f>
        <v>26800991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38394879</v>
      </c>
      <c r="D45" s="56">
        <f>SUM(D43:D44)</f>
        <v>0</v>
      </c>
      <c r="E45" s="57">
        <f t="shared" si="5"/>
        <v>27100664</v>
      </c>
      <c r="F45" s="58">
        <f t="shared" si="5"/>
        <v>26800991</v>
      </c>
      <c r="G45" s="58">
        <f t="shared" si="5"/>
        <v>105917964</v>
      </c>
      <c r="H45" s="58">
        <f t="shared" si="5"/>
        <v>2744553</v>
      </c>
      <c r="I45" s="58">
        <f t="shared" si="5"/>
        <v>6823217</v>
      </c>
      <c r="J45" s="58">
        <f t="shared" si="5"/>
        <v>115485734</v>
      </c>
      <c r="K45" s="58">
        <f t="shared" si="5"/>
        <v>-15370936</v>
      </c>
      <c r="L45" s="58">
        <f t="shared" si="5"/>
        <v>-4470375</v>
      </c>
      <c r="M45" s="58">
        <f t="shared" si="5"/>
        <v>75248287</v>
      </c>
      <c r="N45" s="58">
        <f t="shared" si="5"/>
        <v>55406976</v>
      </c>
      <c r="O45" s="58">
        <f t="shared" si="5"/>
        <v>-14502619</v>
      </c>
      <c r="P45" s="58">
        <f t="shared" si="5"/>
        <v>-12808772</v>
      </c>
      <c r="Q45" s="58">
        <f t="shared" si="5"/>
        <v>160160758</v>
      </c>
      <c r="R45" s="58">
        <f t="shared" si="5"/>
        <v>132849367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303742077</v>
      </c>
      <c r="X45" s="58">
        <f t="shared" si="5"/>
        <v>20100758</v>
      </c>
      <c r="Y45" s="58">
        <f t="shared" si="5"/>
        <v>283641319</v>
      </c>
      <c r="Z45" s="59">
        <f>+IF(X45&lt;&gt;0,+(Y45/X45)*100,0)</f>
        <v>1411.0976262686213</v>
      </c>
      <c r="AA45" s="56">
        <f>SUM(AA43:AA44)</f>
        <v>26800991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38394879</v>
      </c>
      <c r="D47" s="71">
        <f>SUM(D45:D46)</f>
        <v>0</v>
      </c>
      <c r="E47" s="72">
        <f t="shared" si="6"/>
        <v>27100664</v>
      </c>
      <c r="F47" s="73">
        <f t="shared" si="6"/>
        <v>26800991</v>
      </c>
      <c r="G47" s="73">
        <f t="shared" si="6"/>
        <v>105917964</v>
      </c>
      <c r="H47" s="74">
        <f t="shared" si="6"/>
        <v>2744553</v>
      </c>
      <c r="I47" s="74">
        <f t="shared" si="6"/>
        <v>6823217</v>
      </c>
      <c r="J47" s="74">
        <f t="shared" si="6"/>
        <v>115485734</v>
      </c>
      <c r="K47" s="74">
        <f t="shared" si="6"/>
        <v>-15370936</v>
      </c>
      <c r="L47" s="74">
        <f t="shared" si="6"/>
        <v>-4470375</v>
      </c>
      <c r="M47" s="73">
        <f t="shared" si="6"/>
        <v>75248287</v>
      </c>
      <c r="N47" s="73">
        <f t="shared" si="6"/>
        <v>55406976</v>
      </c>
      <c r="O47" s="74">
        <f t="shared" si="6"/>
        <v>-14502619</v>
      </c>
      <c r="P47" s="74">
        <f t="shared" si="6"/>
        <v>-12808772</v>
      </c>
      <c r="Q47" s="74">
        <f t="shared" si="6"/>
        <v>160160758</v>
      </c>
      <c r="R47" s="74">
        <f t="shared" si="6"/>
        <v>132849367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303742077</v>
      </c>
      <c r="X47" s="74">
        <f t="shared" si="6"/>
        <v>20100758</v>
      </c>
      <c r="Y47" s="74">
        <f t="shared" si="6"/>
        <v>283641319</v>
      </c>
      <c r="Z47" s="75">
        <f>+IF(X47&lt;&gt;0,+(Y47/X47)*100,0)</f>
        <v>1411.0976262686213</v>
      </c>
      <c r="AA47" s="76">
        <f>SUM(AA45:AA46)</f>
        <v>26800991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20978292</v>
      </c>
      <c r="D5" s="6"/>
      <c r="E5" s="7">
        <v>35234000</v>
      </c>
      <c r="F5" s="8">
        <v>54627244</v>
      </c>
      <c r="G5" s="8">
        <v>18893736</v>
      </c>
      <c r="H5" s="8"/>
      <c r="I5" s="8"/>
      <c r="J5" s="8">
        <v>18893736</v>
      </c>
      <c r="K5" s="8">
        <v>17499957</v>
      </c>
      <c r="L5" s="8">
        <v>4047954</v>
      </c>
      <c r="M5" s="8"/>
      <c r="N5" s="8">
        <v>21547911</v>
      </c>
      <c r="O5" s="8">
        <v>7904968</v>
      </c>
      <c r="P5" s="8">
        <v>3858791</v>
      </c>
      <c r="Q5" s="8"/>
      <c r="R5" s="8">
        <v>11763759</v>
      </c>
      <c r="S5" s="8"/>
      <c r="T5" s="8"/>
      <c r="U5" s="8"/>
      <c r="V5" s="8"/>
      <c r="W5" s="8">
        <v>52205406</v>
      </c>
      <c r="X5" s="8">
        <v>35040040</v>
      </c>
      <c r="Y5" s="8">
        <v>17165366</v>
      </c>
      <c r="Z5" s="2">
        <v>48.99</v>
      </c>
      <c r="AA5" s="6">
        <v>54627244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4655997</v>
      </c>
      <c r="D9" s="6"/>
      <c r="E9" s="7">
        <v>5300000</v>
      </c>
      <c r="F9" s="8">
        <v>5300000</v>
      </c>
      <c r="G9" s="8">
        <v>316258</v>
      </c>
      <c r="H9" s="8"/>
      <c r="I9" s="8"/>
      <c r="J9" s="8">
        <v>316258</v>
      </c>
      <c r="K9" s="8">
        <v>947213</v>
      </c>
      <c r="L9" s="8">
        <v>315064</v>
      </c>
      <c r="M9" s="8"/>
      <c r="N9" s="8">
        <v>1262277</v>
      </c>
      <c r="O9" s="8">
        <v>579531</v>
      </c>
      <c r="P9" s="8">
        <v>314255</v>
      </c>
      <c r="Q9" s="8"/>
      <c r="R9" s="8">
        <v>893786</v>
      </c>
      <c r="S9" s="8"/>
      <c r="T9" s="8"/>
      <c r="U9" s="8"/>
      <c r="V9" s="8"/>
      <c r="W9" s="8">
        <v>2472321</v>
      </c>
      <c r="X9" s="8">
        <v>3975002</v>
      </c>
      <c r="Y9" s="8">
        <v>-1502681</v>
      </c>
      <c r="Z9" s="2">
        <v>-37.8</v>
      </c>
      <c r="AA9" s="6">
        <v>5300000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2651041</v>
      </c>
      <c r="D11" s="6"/>
      <c r="E11" s="7">
        <v>2925213</v>
      </c>
      <c r="F11" s="8">
        <v>3798258</v>
      </c>
      <c r="G11" s="8">
        <v>49045</v>
      </c>
      <c r="H11" s="8"/>
      <c r="I11" s="8"/>
      <c r="J11" s="8">
        <v>49045</v>
      </c>
      <c r="K11" s="8">
        <v>505001</v>
      </c>
      <c r="L11" s="8">
        <v>138532</v>
      </c>
      <c r="M11" s="8"/>
      <c r="N11" s="8">
        <v>643533</v>
      </c>
      <c r="O11" s="8">
        <v>283808</v>
      </c>
      <c r="P11" s="8">
        <v>141904</v>
      </c>
      <c r="Q11" s="8"/>
      <c r="R11" s="8">
        <v>425712</v>
      </c>
      <c r="S11" s="8"/>
      <c r="T11" s="8"/>
      <c r="U11" s="8"/>
      <c r="V11" s="8"/>
      <c r="W11" s="8">
        <v>1118290</v>
      </c>
      <c r="X11" s="8">
        <v>2805045</v>
      </c>
      <c r="Y11" s="8">
        <v>-1686755</v>
      </c>
      <c r="Z11" s="2">
        <v>-60.13</v>
      </c>
      <c r="AA11" s="6">
        <v>3798258</v>
      </c>
    </row>
    <row r="12" spans="1:27" ht="13.5">
      <c r="A12" s="25" t="s">
        <v>37</v>
      </c>
      <c r="B12" s="29"/>
      <c r="C12" s="6">
        <v>5094862</v>
      </c>
      <c r="D12" s="6"/>
      <c r="E12" s="7">
        <v>4770000</v>
      </c>
      <c r="F12" s="8">
        <v>4770000</v>
      </c>
      <c r="G12" s="8">
        <v>529415</v>
      </c>
      <c r="H12" s="8"/>
      <c r="I12" s="8"/>
      <c r="J12" s="8">
        <v>529415</v>
      </c>
      <c r="K12" s="8">
        <v>1540808</v>
      </c>
      <c r="L12" s="8">
        <v>259566</v>
      </c>
      <c r="M12" s="8"/>
      <c r="N12" s="8">
        <v>1800374</v>
      </c>
      <c r="O12" s="8">
        <v>1067796</v>
      </c>
      <c r="P12" s="8">
        <v>390463</v>
      </c>
      <c r="Q12" s="8"/>
      <c r="R12" s="8">
        <v>1458259</v>
      </c>
      <c r="S12" s="8"/>
      <c r="T12" s="8"/>
      <c r="U12" s="8"/>
      <c r="V12" s="8"/>
      <c r="W12" s="8">
        <v>3788048</v>
      </c>
      <c r="X12" s="8">
        <v>3577500</v>
      </c>
      <c r="Y12" s="8">
        <v>210548</v>
      </c>
      <c r="Z12" s="2">
        <v>5.89</v>
      </c>
      <c r="AA12" s="6">
        <v>4770000</v>
      </c>
    </row>
    <row r="13" spans="1:27" ht="13.5">
      <c r="A13" s="23" t="s">
        <v>38</v>
      </c>
      <c r="B13" s="29"/>
      <c r="C13" s="6">
        <v>9225981</v>
      </c>
      <c r="D13" s="6"/>
      <c r="E13" s="7">
        <v>9237115</v>
      </c>
      <c r="F13" s="8">
        <v>9237115</v>
      </c>
      <c r="G13" s="8">
        <v>1332647</v>
      </c>
      <c r="H13" s="8"/>
      <c r="I13" s="8"/>
      <c r="J13" s="8">
        <v>1332647</v>
      </c>
      <c r="K13" s="8">
        <v>5050997</v>
      </c>
      <c r="L13" s="8">
        <v>1786287</v>
      </c>
      <c r="M13" s="8"/>
      <c r="N13" s="8">
        <v>6837284</v>
      </c>
      <c r="O13" s="8">
        <v>3196004</v>
      </c>
      <c r="P13" s="8">
        <v>1709492</v>
      </c>
      <c r="Q13" s="8"/>
      <c r="R13" s="8">
        <v>4905496</v>
      </c>
      <c r="S13" s="8"/>
      <c r="T13" s="8"/>
      <c r="U13" s="8"/>
      <c r="V13" s="8"/>
      <c r="W13" s="8">
        <v>13075427</v>
      </c>
      <c r="X13" s="8">
        <v>6927838</v>
      </c>
      <c r="Y13" s="8">
        <v>6147589</v>
      </c>
      <c r="Z13" s="2">
        <v>88.74</v>
      </c>
      <c r="AA13" s="6">
        <v>9237115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6407840</v>
      </c>
      <c r="D15" s="6"/>
      <c r="E15" s="7">
        <v>10652500</v>
      </c>
      <c r="F15" s="8">
        <v>10652500</v>
      </c>
      <c r="G15" s="8">
        <v>3300</v>
      </c>
      <c r="H15" s="8"/>
      <c r="I15" s="8"/>
      <c r="J15" s="8">
        <v>3300</v>
      </c>
      <c r="K15" s="8">
        <v>1050</v>
      </c>
      <c r="L15" s="8">
        <v>450</v>
      </c>
      <c r="M15" s="8"/>
      <c r="N15" s="8">
        <v>1500</v>
      </c>
      <c r="O15" s="8">
        <v>171700</v>
      </c>
      <c r="P15" s="8">
        <v>17950</v>
      </c>
      <c r="Q15" s="8"/>
      <c r="R15" s="8">
        <v>189650</v>
      </c>
      <c r="S15" s="8"/>
      <c r="T15" s="8"/>
      <c r="U15" s="8"/>
      <c r="V15" s="8"/>
      <c r="W15" s="8">
        <v>194450</v>
      </c>
      <c r="X15" s="8">
        <v>7989376</v>
      </c>
      <c r="Y15" s="8">
        <v>-7794926</v>
      </c>
      <c r="Z15" s="2">
        <v>-97.57</v>
      </c>
      <c r="AA15" s="6">
        <v>10652500</v>
      </c>
    </row>
    <row r="16" spans="1:27" ht="13.5">
      <c r="A16" s="23" t="s">
        <v>41</v>
      </c>
      <c r="B16" s="29"/>
      <c r="C16" s="6">
        <v>1359473</v>
      </c>
      <c r="D16" s="6"/>
      <c r="E16" s="7">
        <v>1550006</v>
      </c>
      <c r="F16" s="8">
        <v>1550007</v>
      </c>
      <c r="G16" s="8">
        <v>-7272</v>
      </c>
      <c r="H16" s="8"/>
      <c r="I16" s="8"/>
      <c r="J16" s="8">
        <v>-7272</v>
      </c>
      <c r="K16" s="8">
        <v>-3364</v>
      </c>
      <c r="L16" s="8"/>
      <c r="M16" s="8"/>
      <c r="N16" s="8">
        <v>-3364</v>
      </c>
      <c r="O16" s="8">
        <v>198178</v>
      </c>
      <c r="P16" s="8">
        <v>76521</v>
      </c>
      <c r="Q16" s="8"/>
      <c r="R16" s="8">
        <v>274699</v>
      </c>
      <c r="S16" s="8"/>
      <c r="T16" s="8"/>
      <c r="U16" s="8"/>
      <c r="V16" s="8"/>
      <c r="W16" s="8">
        <v>264063</v>
      </c>
      <c r="X16" s="8">
        <v>1162506</v>
      </c>
      <c r="Y16" s="8">
        <v>-898443</v>
      </c>
      <c r="Z16" s="2">
        <v>-77.29</v>
      </c>
      <c r="AA16" s="6">
        <v>1550007</v>
      </c>
    </row>
    <row r="17" spans="1:27" ht="13.5">
      <c r="A17" s="23" t="s">
        <v>42</v>
      </c>
      <c r="B17" s="29"/>
      <c r="C17" s="6">
        <v>-46215</v>
      </c>
      <c r="D17" s="6"/>
      <c r="E17" s="7">
        <v>4500000</v>
      </c>
      <c r="F17" s="8">
        <v>4500000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3375000</v>
      </c>
      <c r="Y17" s="8">
        <v>-3375000</v>
      </c>
      <c r="Z17" s="2">
        <v>-100</v>
      </c>
      <c r="AA17" s="6">
        <v>4500000</v>
      </c>
    </row>
    <row r="18" spans="1:27" ht="13.5">
      <c r="A18" s="23" t="s">
        <v>43</v>
      </c>
      <c r="B18" s="29"/>
      <c r="C18" s="6">
        <v>247543776</v>
      </c>
      <c r="D18" s="6"/>
      <c r="E18" s="7">
        <v>266000451</v>
      </c>
      <c r="F18" s="8">
        <v>266873438</v>
      </c>
      <c r="G18" s="8">
        <v>109035630</v>
      </c>
      <c r="H18" s="8"/>
      <c r="I18" s="8"/>
      <c r="J18" s="8">
        <v>109035630</v>
      </c>
      <c r="K18" s="8">
        <v>1609468</v>
      </c>
      <c r="L18" s="8">
        <v>848501</v>
      </c>
      <c r="M18" s="8"/>
      <c r="N18" s="8">
        <v>2457969</v>
      </c>
      <c r="O18" s="8">
        <v>84928027</v>
      </c>
      <c r="P18" s="8">
        <v>500006</v>
      </c>
      <c r="Q18" s="8"/>
      <c r="R18" s="8">
        <v>85428033</v>
      </c>
      <c r="S18" s="8"/>
      <c r="T18" s="8"/>
      <c r="U18" s="8"/>
      <c r="V18" s="8"/>
      <c r="W18" s="8">
        <v>196921632</v>
      </c>
      <c r="X18" s="8">
        <v>200091326</v>
      </c>
      <c r="Y18" s="8">
        <v>-3169694</v>
      </c>
      <c r="Z18" s="2">
        <v>-1.58</v>
      </c>
      <c r="AA18" s="6">
        <v>266873438</v>
      </c>
    </row>
    <row r="19" spans="1:27" ht="13.5">
      <c r="A19" s="23" t="s">
        <v>44</v>
      </c>
      <c r="B19" s="29"/>
      <c r="C19" s="6">
        <v>5091767</v>
      </c>
      <c r="D19" s="6"/>
      <c r="E19" s="7">
        <v>1707004</v>
      </c>
      <c r="F19" s="26">
        <v>833961</v>
      </c>
      <c r="G19" s="26">
        <v>9854</v>
      </c>
      <c r="H19" s="26"/>
      <c r="I19" s="26"/>
      <c r="J19" s="26">
        <v>9854</v>
      </c>
      <c r="K19" s="26">
        <v>-11376</v>
      </c>
      <c r="L19" s="26">
        <v>8671</v>
      </c>
      <c r="M19" s="26"/>
      <c r="N19" s="26">
        <v>-2705</v>
      </c>
      <c r="O19" s="26">
        <v>439675</v>
      </c>
      <c r="P19" s="26">
        <v>238728</v>
      </c>
      <c r="Q19" s="26"/>
      <c r="R19" s="26">
        <v>678403</v>
      </c>
      <c r="S19" s="26"/>
      <c r="T19" s="26"/>
      <c r="U19" s="26"/>
      <c r="V19" s="26"/>
      <c r="W19" s="26">
        <v>685552</v>
      </c>
      <c r="X19" s="26">
        <v>631835</v>
      </c>
      <c r="Y19" s="26">
        <v>53717</v>
      </c>
      <c r="Z19" s="27">
        <v>8.5</v>
      </c>
      <c r="AA19" s="28">
        <v>833961</v>
      </c>
    </row>
    <row r="20" spans="1:27" ht="13.5">
      <c r="A20" s="23" t="s">
        <v>45</v>
      </c>
      <c r="B20" s="29"/>
      <c r="C20" s="6">
        <v>2292057</v>
      </c>
      <c r="D20" s="6"/>
      <c r="E20" s="7">
        <v>250000</v>
      </c>
      <c r="F20" s="8">
        <v>249999</v>
      </c>
      <c r="G20" s="8">
        <v>26634</v>
      </c>
      <c r="H20" s="8"/>
      <c r="I20" s="30"/>
      <c r="J20" s="8">
        <v>26634</v>
      </c>
      <c r="K20" s="8"/>
      <c r="L20" s="8"/>
      <c r="M20" s="8"/>
      <c r="N20" s="8"/>
      <c r="O20" s="8">
        <v>14500</v>
      </c>
      <c r="P20" s="30"/>
      <c r="Q20" s="8"/>
      <c r="R20" s="8">
        <v>14500</v>
      </c>
      <c r="S20" s="8"/>
      <c r="T20" s="8"/>
      <c r="U20" s="8"/>
      <c r="V20" s="8"/>
      <c r="W20" s="30">
        <v>41134</v>
      </c>
      <c r="X20" s="8">
        <v>187500</v>
      </c>
      <c r="Y20" s="8">
        <v>-146366</v>
      </c>
      <c r="Z20" s="2">
        <v>-78.06</v>
      </c>
      <c r="AA20" s="6">
        <v>249999</v>
      </c>
    </row>
    <row r="21" spans="1:27" ht="24.75" customHeight="1">
      <c r="A21" s="31" t="s">
        <v>46</v>
      </c>
      <c r="B21" s="32"/>
      <c r="C21" s="33">
        <f aca="true" t="shared" si="0" ref="C21:Y21">SUM(C5:C20)</f>
        <v>305254871</v>
      </c>
      <c r="D21" s="33">
        <f t="shared" si="0"/>
        <v>0</v>
      </c>
      <c r="E21" s="34">
        <f t="shared" si="0"/>
        <v>342126289</v>
      </c>
      <c r="F21" s="35">
        <f t="shared" si="0"/>
        <v>362392522</v>
      </c>
      <c r="G21" s="35">
        <f t="shared" si="0"/>
        <v>130189247</v>
      </c>
      <c r="H21" s="35">
        <f t="shared" si="0"/>
        <v>0</v>
      </c>
      <c r="I21" s="35">
        <f t="shared" si="0"/>
        <v>0</v>
      </c>
      <c r="J21" s="35">
        <f t="shared" si="0"/>
        <v>130189247</v>
      </c>
      <c r="K21" s="35">
        <f t="shared" si="0"/>
        <v>27139754</v>
      </c>
      <c r="L21" s="35">
        <f t="shared" si="0"/>
        <v>7405025</v>
      </c>
      <c r="M21" s="35">
        <f t="shared" si="0"/>
        <v>0</v>
      </c>
      <c r="N21" s="35">
        <f t="shared" si="0"/>
        <v>34544779</v>
      </c>
      <c r="O21" s="35">
        <f t="shared" si="0"/>
        <v>98784187</v>
      </c>
      <c r="P21" s="35">
        <f t="shared" si="0"/>
        <v>7248110</v>
      </c>
      <c r="Q21" s="35">
        <f t="shared" si="0"/>
        <v>0</v>
      </c>
      <c r="R21" s="35">
        <f t="shared" si="0"/>
        <v>106032297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270766323</v>
      </c>
      <c r="X21" s="35">
        <f t="shared" si="0"/>
        <v>265762968</v>
      </c>
      <c r="Y21" s="35">
        <f t="shared" si="0"/>
        <v>5003355</v>
      </c>
      <c r="Z21" s="36">
        <f>+IF(X21&lt;&gt;0,+(Y21/X21)*100,0)</f>
        <v>1.882638140916608</v>
      </c>
      <c r="AA21" s="33">
        <f>SUM(AA5:AA20)</f>
        <v>362392522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174230544</v>
      </c>
      <c r="D24" s="6"/>
      <c r="E24" s="7">
        <v>200317956</v>
      </c>
      <c r="F24" s="8">
        <v>201295731</v>
      </c>
      <c r="G24" s="8">
        <v>17742429</v>
      </c>
      <c r="H24" s="8"/>
      <c r="I24" s="8"/>
      <c r="J24" s="8">
        <v>17742429</v>
      </c>
      <c r="K24" s="8">
        <v>44012999</v>
      </c>
      <c r="L24" s="8">
        <v>14612767</v>
      </c>
      <c r="M24" s="8"/>
      <c r="N24" s="8">
        <v>58625766</v>
      </c>
      <c r="O24" s="8">
        <v>30887065</v>
      </c>
      <c r="P24" s="8">
        <v>14565208</v>
      </c>
      <c r="Q24" s="8"/>
      <c r="R24" s="8">
        <v>45452273</v>
      </c>
      <c r="S24" s="8"/>
      <c r="T24" s="8"/>
      <c r="U24" s="8"/>
      <c r="V24" s="8"/>
      <c r="W24" s="8">
        <v>121820468</v>
      </c>
      <c r="X24" s="8">
        <v>150796980</v>
      </c>
      <c r="Y24" s="8">
        <v>-28976512</v>
      </c>
      <c r="Z24" s="2">
        <v>-19.22</v>
      </c>
      <c r="AA24" s="6">
        <v>201295731</v>
      </c>
    </row>
    <row r="25" spans="1:27" ht="13.5">
      <c r="A25" s="25" t="s">
        <v>49</v>
      </c>
      <c r="B25" s="24"/>
      <c r="C25" s="6">
        <v>22946224</v>
      </c>
      <c r="D25" s="6"/>
      <c r="E25" s="7">
        <v>23252645</v>
      </c>
      <c r="F25" s="8">
        <v>23252645</v>
      </c>
      <c r="G25" s="8">
        <v>1904124</v>
      </c>
      <c r="H25" s="8"/>
      <c r="I25" s="8"/>
      <c r="J25" s="8">
        <v>1904124</v>
      </c>
      <c r="K25" s="8">
        <v>5705784</v>
      </c>
      <c r="L25" s="8">
        <v>1904124</v>
      </c>
      <c r="M25" s="8"/>
      <c r="N25" s="8">
        <v>7609908</v>
      </c>
      <c r="O25" s="8">
        <v>3851071</v>
      </c>
      <c r="P25" s="8">
        <v>1929653</v>
      </c>
      <c r="Q25" s="8"/>
      <c r="R25" s="8">
        <v>5780724</v>
      </c>
      <c r="S25" s="8"/>
      <c r="T25" s="8"/>
      <c r="U25" s="8"/>
      <c r="V25" s="8"/>
      <c r="W25" s="8">
        <v>15294756</v>
      </c>
      <c r="X25" s="8">
        <v>17439488</v>
      </c>
      <c r="Y25" s="8">
        <v>-2144732</v>
      </c>
      <c r="Z25" s="2">
        <v>-12.3</v>
      </c>
      <c r="AA25" s="6">
        <v>23252645</v>
      </c>
    </row>
    <row r="26" spans="1:27" ht="13.5">
      <c r="A26" s="25" t="s">
        <v>50</v>
      </c>
      <c r="B26" s="24"/>
      <c r="C26" s="6">
        <v>40228033</v>
      </c>
      <c r="D26" s="6"/>
      <c r="E26" s="7">
        <v>23478130</v>
      </c>
      <c r="F26" s="8">
        <v>23478130</v>
      </c>
      <c r="G26" s="8">
        <v>3159621</v>
      </c>
      <c r="H26" s="8"/>
      <c r="I26" s="8"/>
      <c r="J26" s="8">
        <v>3159621</v>
      </c>
      <c r="K26" s="8">
        <v>7867431</v>
      </c>
      <c r="L26" s="8">
        <v>2542956</v>
      </c>
      <c r="M26" s="8"/>
      <c r="N26" s="8">
        <v>10410387</v>
      </c>
      <c r="O26" s="8">
        <v>2590222</v>
      </c>
      <c r="P26" s="8">
        <v>19825</v>
      </c>
      <c r="Q26" s="8"/>
      <c r="R26" s="8">
        <v>2610047</v>
      </c>
      <c r="S26" s="8"/>
      <c r="T26" s="8"/>
      <c r="U26" s="8"/>
      <c r="V26" s="8"/>
      <c r="W26" s="8">
        <v>16180055</v>
      </c>
      <c r="X26" s="8">
        <v>17608603</v>
      </c>
      <c r="Y26" s="8">
        <v>-1428548</v>
      </c>
      <c r="Z26" s="2">
        <v>-8.11</v>
      </c>
      <c r="AA26" s="6">
        <v>23478130</v>
      </c>
    </row>
    <row r="27" spans="1:27" ht="13.5">
      <c r="A27" s="25" t="s">
        <v>51</v>
      </c>
      <c r="B27" s="24"/>
      <c r="C27" s="6">
        <v>396647006</v>
      </c>
      <c r="D27" s="6"/>
      <c r="E27" s="7">
        <v>112813978</v>
      </c>
      <c r="F27" s="8">
        <v>112813979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84610499</v>
      </c>
      <c r="Y27" s="8">
        <v>-84610499</v>
      </c>
      <c r="Z27" s="2">
        <v>-100</v>
      </c>
      <c r="AA27" s="6">
        <v>112813979</v>
      </c>
    </row>
    <row r="28" spans="1:27" ht="13.5">
      <c r="A28" s="25" t="s">
        <v>52</v>
      </c>
      <c r="B28" s="24"/>
      <c r="C28" s="6">
        <v>2912048</v>
      </c>
      <c r="D28" s="6"/>
      <c r="E28" s="7"/>
      <c r="F28" s="8">
        <v>132000</v>
      </c>
      <c r="G28" s="8"/>
      <c r="H28" s="8"/>
      <c r="I28" s="8"/>
      <c r="J28" s="8"/>
      <c r="K28" s="8">
        <v>68389</v>
      </c>
      <c r="L28" s="8">
        <v>32737</v>
      </c>
      <c r="M28" s="8"/>
      <c r="N28" s="8">
        <v>101126</v>
      </c>
      <c r="O28" s="8">
        <v>9343</v>
      </c>
      <c r="P28" s="8">
        <v>2487</v>
      </c>
      <c r="Q28" s="8"/>
      <c r="R28" s="8">
        <v>11830</v>
      </c>
      <c r="S28" s="8"/>
      <c r="T28" s="8"/>
      <c r="U28" s="8"/>
      <c r="V28" s="8"/>
      <c r="W28" s="8">
        <v>112956</v>
      </c>
      <c r="X28" s="8">
        <v>87231</v>
      </c>
      <c r="Y28" s="8">
        <v>25725</v>
      </c>
      <c r="Z28" s="2">
        <v>29.49</v>
      </c>
      <c r="AA28" s="6">
        <v>132000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3098023</v>
      </c>
      <c r="D30" s="6"/>
      <c r="E30" s="7">
        <v>4365000</v>
      </c>
      <c r="F30" s="8">
        <v>6695444</v>
      </c>
      <c r="G30" s="8">
        <v>5579</v>
      </c>
      <c r="H30" s="8"/>
      <c r="I30" s="8"/>
      <c r="J30" s="8">
        <v>5579</v>
      </c>
      <c r="K30" s="8">
        <v>356511</v>
      </c>
      <c r="L30" s="8">
        <v>102374</v>
      </c>
      <c r="M30" s="8"/>
      <c r="N30" s="8">
        <v>458885</v>
      </c>
      <c r="O30" s="8">
        <v>955688</v>
      </c>
      <c r="P30" s="8"/>
      <c r="Q30" s="8"/>
      <c r="R30" s="8">
        <v>955688</v>
      </c>
      <c r="S30" s="8"/>
      <c r="T30" s="8"/>
      <c r="U30" s="8"/>
      <c r="V30" s="8"/>
      <c r="W30" s="8">
        <v>1420152</v>
      </c>
      <c r="X30" s="8">
        <v>4299533</v>
      </c>
      <c r="Y30" s="8">
        <v>-2879381</v>
      </c>
      <c r="Z30" s="2">
        <v>-66.97</v>
      </c>
      <c r="AA30" s="6">
        <v>6695444</v>
      </c>
    </row>
    <row r="31" spans="1:27" ht="13.5">
      <c r="A31" s="25" t="s">
        <v>55</v>
      </c>
      <c r="B31" s="24"/>
      <c r="C31" s="6">
        <v>25389155</v>
      </c>
      <c r="D31" s="6"/>
      <c r="E31" s="7">
        <v>26124426</v>
      </c>
      <c r="F31" s="8">
        <v>30153586</v>
      </c>
      <c r="G31" s="8">
        <v>2014174</v>
      </c>
      <c r="H31" s="8"/>
      <c r="I31" s="8"/>
      <c r="J31" s="8">
        <v>2014174</v>
      </c>
      <c r="K31" s="8">
        <v>5253551</v>
      </c>
      <c r="L31" s="8">
        <v>1652963</v>
      </c>
      <c r="M31" s="8"/>
      <c r="N31" s="8">
        <v>6906514</v>
      </c>
      <c r="O31" s="8">
        <v>4401093</v>
      </c>
      <c r="P31" s="8">
        <v>19384</v>
      </c>
      <c r="Q31" s="8"/>
      <c r="R31" s="8">
        <v>4420477</v>
      </c>
      <c r="S31" s="8"/>
      <c r="T31" s="8"/>
      <c r="U31" s="8"/>
      <c r="V31" s="8"/>
      <c r="W31" s="8">
        <v>13341165</v>
      </c>
      <c r="X31" s="8">
        <v>21345658</v>
      </c>
      <c r="Y31" s="8">
        <v>-8004493</v>
      </c>
      <c r="Z31" s="2">
        <v>-37.5</v>
      </c>
      <c r="AA31" s="6">
        <v>30153586</v>
      </c>
    </row>
    <row r="32" spans="1:27" ht="13.5">
      <c r="A32" s="25" t="s">
        <v>43</v>
      </c>
      <c r="B32" s="24"/>
      <c r="C32" s="6">
        <v>4829257</v>
      </c>
      <c r="D32" s="6"/>
      <c r="E32" s="7">
        <v>5400000</v>
      </c>
      <c r="F32" s="8">
        <v>6038584</v>
      </c>
      <c r="G32" s="8"/>
      <c r="H32" s="8"/>
      <c r="I32" s="8"/>
      <c r="J32" s="8"/>
      <c r="K32" s="8">
        <v>3839941</v>
      </c>
      <c r="L32" s="8">
        <v>991383</v>
      </c>
      <c r="M32" s="8"/>
      <c r="N32" s="8">
        <v>4831324</v>
      </c>
      <c r="O32" s="8">
        <v>236254</v>
      </c>
      <c r="P32" s="8"/>
      <c r="Q32" s="8"/>
      <c r="R32" s="8">
        <v>236254</v>
      </c>
      <c r="S32" s="8"/>
      <c r="T32" s="8"/>
      <c r="U32" s="8"/>
      <c r="V32" s="8"/>
      <c r="W32" s="8">
        <v>5067578</v>
      </c>
      <c r="X32" s="8">
        <v>4506412</v>
      </c>
      <c r="Y32" s="8">
        <v>561166</v>
      </c>
      <c r="Z32" s="2">
        <v>12.45</v>
      </c>
      <c r="AA32" s="6">
        <v>6038584</v>
      </c>
    </row>
    <row r="33" spans="1:27" ht="13.5">
      <c r="A33" s="25" t="s">
        <v>56</v>
      </c>
      <c r="B33" s="24"/>
      <c r="C33" s="6">
        <v>35486813</v>
      </c>
      <c r="D33" s="6"/>
      <c r="E33" s="7">
        <v>47760714</v>
      </c>
      <c r="F33" s="8">
        <v>54771022</v>
      </c>
      <c r="G33" s="8">
        <v>1167430</v>
      </c>
      <c r="H33" s="8"/>
      <c r="I33" s="8"/>
      <c r="J33" s="8">
        <v>1167430</v>
      </c>
      <c r="K33" s="8">
        <v>8454732</v>
      </c>
      <c r="L33" s="8">
        <v>1900208</v>
      </c>
      <c r="M33" s="8"/>
      <c r="N33" s="8">
        <v>10354940</v>
      </c>
      <c r="O33" s="8">
        <v>12265869</v>
      </c>
      <c r="P33" s="8">
        <v>1851971</v>
      </c>
      <c r="Q33" s="8"/>
      <c r="R33" s="8">
        <v>14117840</v>
      </c>
      <c r="S33" s="8"/>
      <c r="T33" s="8"/>
      <c r="U33" s="8"/>
      <c r="V33" s="8"/>
      <c r="W33" s="8">
        <v>25640210</v>
      </c>
      <c r="X33" s="8">
        <v>38657936</v>
      </c>
      <c r="Y33" s="8">
        <v>-13017726</v>
      </c>
      <c r="Z33" s="2">
        <v>-33.67</v>
      </c>
      <c r="AA33" s="6">
        <v>54771022</v>
      </c>
    </row>
    <row r="34" spans="1:27" ht="13.5">
      <c r="A34" s="23" t="s">
        <v>57</v>
      </c>
      <c r="B34" s="29"/>
      <c r="C34" s="6">
        <v>136583835</v>
      </c>
      <c r="D34" s="6"/>
      <c r="E34" s="7"/>
      <c r="F34" s="8">
        <v>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7</v>
      </c>
      <c r="Y34" s="8">
        <v>-7</v>
      </c>
      <c r="Z34" s="2">
        <v>-100</v>
      </c>
      <c r="AA34" s="6">
        <v>7</v>
      </c>
    </row>
    <row r="35" spans="1:27" ht="12.75">
      <c r="A35" s="40" t="s">
        <v>58</v>
      </c>
      <c r="B35" s="32"/>
      <c r="C35" s="33">
        <f aca="true" t="shared" si="1" ref="C35:Y35">SUM(C24:C34)</f>
        <v>842350938</v>
      </c>
      <c r="D35" s="33">
        <f>SUM(D24:D34)</f>
        <v>0</v>
      </c>
      <c r="E35" s="34">
        <f t="shared" si="1"/>
        <v>443512849</v>
      </c>
      <c r="F35" s="35">
        <f t="shared" si="1"/>
        <v>458631128</v>
      </c>
      <c r="G35" s="35">
        <f t="shared" si="1"/>
        <v>25993357</v>
      </c>
      <c r="H35" s="35">
        <f t="shared" si="1"/>
        <v>0</v>
      </c>
      <c r="I35" s="35">
        <f t="shared" si="1"/>
        <v>0</v>
      </c>
      <c r="J35" s="35">
        <f t="shared" si="1"/>
        <v>25993357</v>
      </c>
      <c r="K35" s="35">
        <f t="shared" si="1"/>
        <v>75559338</v>
      </c>
      <c r="L35" s="35">
        <f t="shared" si="1"/>
        <v>23739512</v>
      </c>
      <c r="M35" s="35">
        <f t="shared" si="1"/>
        <v>0</v>
      </c>
      <c r="N35" s="35">
        <f t="shared" si="1"/>
        <v>99298850</v>
      </c>
      <c r="O35" s="35">
        <f t="shared" si="1"/>
        <v>55196605</v>
      </c>
      <c r="P35" s="35">
        <f t="shared" si="1"/>
        <v>18388528</v>
      </c>
      <c r="Q35" s="35">
        <f t="shared" si="1"/>
        <v>0</v>
      </c>
      <c r="R35" s="35">
        <f t="shared" si="1"/>
        <v>73585133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198877340</v>
      </c>
      <c r="X35" s="35">
        <f t="shared" si="1"/>
        <v>339352347</v>
      </c>
      <c r="Y35" s="35">
        <f t="shared" si="1"/>
        <v>-140475007</v>
      </c>
      <c r="Z35" s="36">
        <f>+IF(X35&lt;&gt;0,+(Y35/X35)*100,0)</f>
        <v>-41.395030339955184</v>
      </c>
      <c r="AA35" s="33">
        <f>SUM(AA24:AA34)</f>
        <v>458631128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-537096067</v>
      </c>
      <c r="D37" s="46">
        <f>+D21-D35</f>
        <v>0</v>
      </c>
      <c r="E37" s="47">
        <f t="shared" si="2"/>
        <v>-101386560</v>
      </c>
      <c r="F37" s="48">
        <f t="shared" si="2"/>
        <v>-96238606</v>
      </c>
      <c r="G37" s="48">
        <f t="shared" si="2"/>
        <v>104195890</v>
      </c>
      <c r="H37" s="48">
        <f t="shared" si="2"/>
        <v>0</v>
      </c>
      <c r="I37" s="48">
        <f t="shared" si="2"/>
        <v>0</v>
      </c>
      <c r="J37" s="48">
        <f t="shared" si="2"/>
        <v>104195890</v>
      </c>
      <c r="K37" s="48">
        <f t="shared" si="2"/>
        <v>-48419584</v>
      </c>
      <c r="L37" s="48">
        <f t="shared" si="2"/>
        <v>-16334487</v>
      </c>
      <c r="M37" s="48">
        <f t="shared" si="2"/>
        <v>0</v>
      </c>
      <c r="N37" s="48">
        <f t="shared" si="2"/>
        <v>-64754071</v>
      </c>
      <c r="O37" s="48">
        <f t="shared" si="2"/>
        <v>43587582</v>
      </c>
      <c r="P37" s="48">
        <f t="shared" si="2"/>
        <v>-11140418</v>
      </c>
      <c r="Q37" s="48">
        <f t="shared" si="2"/>
        <v>0</v>
      </c>
      <c r="R37" s="48">
        <f t="shared" si="2"/>
        <v>32447164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71888983</v>
      </c>
      <c r="X37" s="48">
        <f>IF(F21=F35,0,X21-X35)</f>
        <v>-73589379</v>
      </c>
      <c r="Y37" s="48">
        <f t="shared" si="2"/>
        <v>145478362</v>
      </c>
      <c r="Z37" s="49">
        <f>+IF(X37&lt;&gt;0,+(Y37/X37)*100,0)</f>
        <v>-197.6893459041148</v>
      </c>
      <c r="AA37" s="46">
        <f>+AA21-AA35</f>
        <v>-96238606</v>
      </c>
    </row>
    <row r="38" spans="1:27" ht="22.5" customHeight="1">
      <c r="A38" s="50" t="s">
        <v>60</v>
      </c>
      <c r="B38" s="29"/>
      <c r="C38" s="6">
        <v>79096955</v>
      </c>
      <c r="D38" s="6"/>
      <c r="E38" s="7">
        <v>68284550</v>
      </c>
      <c r="F38" s="8">
        <v>68284550</v>
      </c>
      <c r="G38" s="8">
        <v>913820</v>
      </c>
      <c r="H38" s="8"/>
      <c r="I38" s="8"/>
      <c r="J38" s="8">
        <v>913820</v>
      </c>
      <c r="K38" s="8">
        <v>11044131</v>
      </c>
      <c r="L38" s="8">
        <v>8202890</v>
      </c>
      <c r="M38" s="8"/>
      <c r="N38" s="8">
        <v>19247021</v>
      </c>
      <c r="O38" s="8">
        <v>15425213</v>
      </c>
      <c r="P38" s="8">
        <v>8880364</v>
      </c>
      <c r="Q38" s="8"/>
      <c r="R38" s="8">
        <v>24305577</v>
      </c>
      <c r="S38" s="8"/>
      <c r="T38" s="8"/>
      <c r="U38" s="8"/>
      <c r="V38" s="8"/>
      <c r="W38" s="8">
        <v>44466418</v>
      </c>
      <c r="X38" s="8">
        <v>51213413</v>
      </c>
      <c r="Y38" s="8">
        <v>-6746995</v>
      </c>
      <c r="Z38" s="2">
        <v>-13.17</v>
      </c>
      <c r="AA38" s="6">
        <v>68284550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-457999112</v>
      </c>
      <c r="D41" s="56">
        <f>SUM(D37:D40)</f>
        <v>0</v>
      </c>
      <c r="E41" s="57">
        <f t="shared" si="3"/>
        <v>-33102010</v>
      </c>
      <c r="F41" s="58">
        <f t="shared" si="3"/>
        <v>-27954056</v>
      </c>
      <c r="G41" s="58">
        <f t="shared" si="3"/>
        <v>105109710</v>
      </c>
      <c r="H41" s="58">
        <f t="shared" si="3"/>
        <v>0</v>
      </c>
      <c r="I41" s="58">
        <f t="shared" si="3"/>
        <v>0</v>
      </c>
      <c r="J41" s="58">
        <f t="shared" si="3"/>
        <v>105109710</v>
      </c>
      <c r="K41" s="58">
        <f t="shared" si="3"/>
        <v>-37375453</v>
      </c>
      <c r="L41" s="58">
        <f t="shared" si="3"/>
        <v>-8131597</v>
      </c>
      <c r="M41" s="58">
        <f t="shared" si="3"/>
        <v>0</v>
      </c>
      <c r="N41" s="58">
        <f t="shared" si="3"/>
        <v>-45507050</v>
      </c>
      <c r="O41" s="58">
        <f t="shared" si="3"/>
        <v>59012795</v>
      </c>
      <c r="P41" s="58">
        <f t="shared" si="3"/>
        <v>-2260054</v>
      </c>
      <c r="Q41" s="58">
        <f t="shared" si="3"/>
        <v>0</v>
      </c>
      <c r="R41" s="58">
        <f t="shared" si="3"/>
        <v>56752741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116355401</v>
      </c>
      <c r="X41" s="58">
        <f t="shared" si="3"/>
        <v>-22375966</v>
      </c>
      <c r="Y41" s="58">
        <f t="shared" si="3"/>
        <v>138731367</v>
      </c>
      <c r="Z41" s="59">
        <f>+IF(X41&lt;&gt;0,+(Y41/X41)*100,0)</f>
        <v>-620.0016884187257</v>
      </c>
      <c r="AA41" s="56">
        <f>SUM(AA37:AA40)</f>
        <v>-27954056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-457999112</v>
      </c>
      <c r="D43" s="64">
        <f>+D41-D42</f>
        <v>0</v>
      </c>
      <c r="E43" s="65">
        <f t="shared" si="4"/>
        <v>-33102010</v>
      </c>
      <c r="F43" s="66">
        <f t="shared" si="4"/>
        <v>-27954056</v>
      </c>
      <c r="G43" s="66">
        <f t="shared" si="4"/>
        <v>105109710</v>
      </c>
      <c r="H43" s="66">
        <f t="shared" si="4"/>
        <v>0</v>
      </c>
      <c r="I43" s="66">
        <f t="shared" si="4"/>
        <v>0</v>
      </c>
      <c r="J43" s="66">
        <f t="shared" si="4"/>
        <v>105109710</v>
      </c>
      <c r="K43" s="66">
        <f t="shared" si="4"/>
        <v>-37375453</v>
      </c>
      <c r="L43" s="66">
        <f t="shared" si="4"/>
        <v>-8131597</v>
      </c>
      <c r="M43" s="66">
        <f t="shared" si="4"/>
        <v>0</v>
      </c>
      <c r="N43" s="66">
        <f t="shared" si="4"/>
        <v>-45507050</v>
      </c>
      <c r="O43" s="66">
        <f t="shared" si="4"/>
        <v>59012795</v>
      </c>
      <c r="P43" s="66">
        <f t="shared" si="4"/>
        <v>-2260054</v>
      </c>
      <c r="Q43" s="66">
        <f t="shared" si="4"/>
        <v>0</v>
      </c>
      <c r="R43" s="66">
        <f t="shared" si="4"/>
        <v>56752741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116355401</v>
      </c>
      <c r="X43" s="66">
        <f t="shared" si="4"/>
        <v>-22375966</v>
      </c>
      <c r="Y43" s="66">
        <f t="shared" si="4"/>
        <v>138731367</v>
      </c>
      <c r="Z43" s="67">
        <f>+IF(X43&lt;&gt;0,+(Y43/X43)*100,0)</f>
        <v>-620.0016884187257</v>
      </c>
      <c r="AA43" s="64">
        <f>+AA41-AA42</f>
        <v>-27954056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-457999112</v>
      </c>
      <c r="D45" s="56">
        <f>SUM(D43:D44)</f>
        <v>0</v>
      </c>
      <c r="E45" s="57">
        <f t="shared" si="5"/>
        <v>-33102010</v>
      </c>
      <c r="F45" s="58">
        <f t="shared" si="5"/>
        <v>-27954056</v>
      </c>
      <c r="G45" s="58">
        <f t="shared" si="5"/>
        <v>105109710</v>
      </c>
      <c r="H45" s="58">
        <f t="shared" si="5"/>
        <v>0</v>
      </c>
      <c r="I45" s="58">
        <f t="shared" si="5"/>
        <v>0</v>
      </c>
      <c r="J45" s="58">
        <f t="shared" si="5"/>
        <v>105109710</v>
      </c>
      <c r="K45" s="58">
        <f t="shared" si="5"/>
        <v>-37375453</v>
      </c>
      <c r="L45" s="58">
        <f t="shared" si="5"/>
        <v>-8131597</v>
      </c>
      <c r="M45" s="58">
        <f t="shared" si="5"/>
        <v>0</v>
      </c>
      <c r="N45" s="58">
        <f t="shared" si="5"/>
        <v>-45507050</v>
      </c>
      <c r="O45" s="58">
        <f t="shared" si="5"/>
        <v>59012795</v>
      </c>
      <c r="P45" s="58">
        <f t="shared" si="5"/>
        <v>-2260054</v>
      </c>
      <c r="Q45" s="58">
        <f t="shared" si="5"/>
        <v>0</v>
      </c>
      <c r="R45" s="58">
        <f t="shared" si="5"/>
        <v>56752741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116355401</v>
      </c>
      <c r="X45" s="58">
        <f t="shared" si="5"/>
        <v>-22375966</v>
      </c>
      <c r="Y45" s="58">
        <f t="shared" si="5"/>
        <v>138731367</v>
      </c>
      <c r="Z45" s="59">
        <f>+IF(X45&lt;&gt;0,+(Y45/X45)*100,0)</f>
        <v>-620.0016884187257</v>
      </c>
      <c r="AA45" s="56">
        <f>SUM(AA43:AA44)</f>
        <v>-27954056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-457999112</v>
      </c>
      <c r="D47" s="71">
        <f>SUM(D45:D46)</f>
        <v>0</v>
      </c>
      <c r="E47" s="72">
        <f t="shared" si="6"/>
        <v>-33102010</v>
      </c>
      <c r="F47" s="73">
        <f t="shared" si="6"/>
        <v>-27954056</v>
      </c>
      <c r="G47" s="73">
        <f t="shared" si="6"/>
        <v>105109710</v>
      </c>
      <c r="H47" s="74">
        <f t="shared" si="6"/>
        <v>0</v>
      </c>
      <c r="I47" s="74">
        <f t="shared" si="6"/>
        <v>0</v>
      </c>
      <c r="J47" s="74">
        <f t="shared" si="6"/>
        <v>105109710</v>
      </c>
      <c r="K47" s="74">
        <f t="shared" si="6"/>
        <v>-37375453</v>
      </c>
      <c r="L47" s="74">
        <f t="shared" si="6"/>
        <v>-8131597</v>
      </c>
      <c r="M47" s="73">
        <f t="shared" si="6"/>
        <v>0</v>
      </c>
      <c r="N47" s="73">
        <f t="shared" si="6"/>
        <v>-45507050</v>
      </c>
      <c r="O47" s="74">
        <f t="shared" si="6"/>
        <v>59012795</v>
      </c>
      <c r="P47" s="74">
        <f t="shared" si="6"/>
        <v>-2260054</v>
      </c>
      <c r="Q47" s="74">
        <f t="shared" si="6"/>
        <v>0</v>
      </c>
      <c r="R47" s="74">
        <f t="shared" si="6"/>
        <v>56752741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116355401</v>
      </c>
      <c r="X47" s="74">
        <f t="shared" si="6"/>
        <v>-22375966</v>
      </c>
      <c r="Y47" s="74">
        <f t="shared" si="6"/>
        <v>138731367</v>
      </c>
      <c r="Z47" s="75">
        <f>+IF(X47&lt;&gt;0,+(Y47/X47)*100,0)</f>
        <v>-620.0016884187257</v>
      </c>
      <c r="AA47" s="76">
        <f>SUM(AA45:AA46)</f>
        <v>-27954056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>
        <v>28000000</v>
      </c>
      <c r="G5" s="8"/>
      <c r="H5" s="8"/>
      <c r="I5" s="8"/>
      <c r="J5" s="8"/>
      <c r="K5" s="8"/>
      <c r="L5" s="8"/>
      <c r="M5" s="8"/>
      <c r="N5" s="8"/>
      <c r="O5" s="8">
        <v>2108567</v>
      </c>
      <c r="P5" s="8">
        <v>2218380</v>
      </c>
      <c r="Q5" s="8">
        <v>19760818</v>
      </c>
      <c r="R5" s="8">
        <v>24087765</v>
      </c>
      <c r="S5" s="8"/>
      <c r="T5" s="8"/>
      <c r="U5" s="8"/>
      <c r="V5" s="8"/>
      <c r="W5" s="8">
        <v>24087765</v>
      </c>
      <c r="X5" s="8">
        <v>20999998</v>
      </c>
      <c r="Y5" s="8">
        <v>3087767</v>
      </c>
      <c r="Z5" s="2">
        <v>14.7</v>
      </c>
      <c r="AA5" s="6">
        <v>28000000</v>
      </c>
    </row>
    <row r="6" spans="1:27" ht="13.5">
      <c r="A6" s="23" t="s">
        <v>32</v>
      </c>
      <c r="B6" s="24"/>
      <c r="C6" s="6"/>
      <c r="D6" s="6"/>
      <c r="E6" s="7">
        <v>6494601</v>
      </c>
      <c r="F6" s="8">
        <v>8321671</v>
      </c>
      <c r="G6" s="8"/>
      <c r="H6" s="8"/>
      <c r="I6" s="8"/>
      <c r="J6" s="8"/>
      <c r="K6" s="8"/>
      <c r="L6" s="8"/>
      <c r="M6" s="8"/>
      <c r="N6" s="8"/>
      <c r="O6" s="8">
        <v>736560</v>
      </c>
      <c r="P6" s="8">
        <v>1365344</v>
      </c>
      <c r="Q6" s="8">
        <v>8248111</v>
      </c>
      <c r="R6" s="8">
        <v>10350015</v>
      </c>
      <c r="S6" s="8"/>
      <c r="T6" s="8"/>
      <c r="U6" s="8"/>
      <c r="V6" s="8"/>
      <c r="W6" s="8">
        <v>10350015</v>
      </c>
      <c r="X6" s="8">
        <v>6241252</v>
      </c>
      <c r="Y6" s="8">
        <v>4108763</v>
      </c>
      <c r="Z6" s="2">
        <v>65.83</v>
      </c>
      <c r="AA6" s="6">
        <v>8321671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>
        <v>13000000</v>
      </c>
      <c r="F9" s="8">
        <v>11000000</v>
      </c>
      <c r="G9" s="8"/>
      <c r="H9" s="8"/>
      <c r="I9" s="8"/>
      <c r="J9" s="8"/>
      <c r="K9" s="8"/>
      <c r="L9" s="8"/>
      <c r="M9" s="8"/>
      <c r="N9" s="8"/>
      <c r="O9" s="8">
        <v>567506</v>
      </c>
      <c r="P9" s="8">
        <v>663194</v>
      </c>
      <c r="Q9" s="8">
        <v>5972061</v>
      </c>
      <c r="R9" s="8">
        <v>7202761</v>
      </c>
      <c r="S9" s="8"/>
      <c r="T9" s="8"/>
      <c r="U9" s="8"/>
      <c r="V9" s="8"/>
      <c r="W9" s="8">
        <v>7202761</v>
      </c>
      <c r="X9" s="8">
        <v>8249999</v>
      </c>
      <c r="Y9" s="8">
        <v>-1047238</v>
      </c>
      <c r="Z9" s="2">
        <v>-12.69</v>
      </c>
      <c r="AA9" s="6">
        <v>11000000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2700000</v>
      </c>
      <c r="F11" s="8">
        <v>2500000</v>
      </c>
      <c r="G11" s="8"/>
      <c r="H11" s="8"/>
      <c r="I11" s="8"/>
      <c r="J11" s="8"/>
      <c r="K11" s="8"/>
      <c r="L11" s="8"/>
      <c r="M11" s="8"/>
      <c r="N11" s="8"/>
      <c r="O11" s="8">
        <v>6733</v>
      </c>
      <c r="P11" s="8"/>
      <c r="Q11" s="8">
        <v>472244</v>
      </c>
      <c r="R11" s="8">
        <v>478977</v>
      </c>
      <c r="S11" s="8"/>
      <c r="T11" s="8"/>
      <c r="U11" s="8"/>
      <c r="V11" s="8"/>
      <c r="W11" s="8">
        <v>478977</v>
      </c>
      <c r="X11" s="8">
        <v>1874998</v>
      </c>
      <c r="Y11" s="8">
        <v>-1396021</v>
      </c>
      <c r="Z11" s="2">
        <v>-74.45</v>
      </c>
      <c r="AA11" s="6">
        <v>2500000</v>
      </c>
    </row>
    <row r="12" spans="1:27" ht="13.5">
      <c r="A12" s="25" t="s">
        <v>37</v>
      </c>
      <c r="B12" s="29"/>
      <c r="C12" s="6"/>
      <c r="D12" s="6"/>
      <c r="E12" s="7">
        <v>526000</v>
      </c>
      <c r="F12" s="8">
        <v>526000</v>
      </c>
      <c r="G12" s="8"/>
      <c r="H12" s="8"/>
      <c r="I12" s="8"/>
      <c r="J12" s="8"/>
      <c r="K12" s="8"/>
      <c r="L12" s="8"/>
      <c r="M12" s="8"/>
      <c r="N12" s="8"/>
      <c r="O12" s="8">
        <v>28398</v>
      </c>
      <c r="P12" s="8">
        <v>7963</v>
      </c>
      <c r="Q12" s="8">
        <v>346233</v>
      </c>
      <c r="R12" s="8">
        <v>382594</v>
      </c>
      <c r="S12" s="8"/>
      <c r="T12" s="8"/>
      <c r="U12" s="8"/>
      <c r="V12" s="8"/>
      <c r="W12" s="8">
        <v>382594</v>
      </c>
      <c r="X12" s="8">
        <v>394501</v>
      </c>
      <c r="Y12" s="8">
        <v>-11907</v>
      </c>
      <c r="Z12" s="2">
        <v>-3.02</v>
      </c>
      <c r="AA12" s="6">
        <v>526000</v>
      </c>
    </row>
    <row r="13" spans="1:27" ht="13.5">
      <c r="A13" s="23" t="s">
        <v>38</v>
      </c>
      <c r="B13" s="29"/>
      <c r="C13" s="6"/>
      <c r="D13" s="6"/>
      <c r="E13" s="7">
        <v>4500000</v>
      </c>
      <c r="F13" s="8">
        <v>1500000</v>
      </c>
      <c r="G13" s="8"/>
      <c r="H13" s="8"/>
      <c r="I13" s="8"/>
      <c r="J13" s="8"/>
      <c r="K13" s="8"/>
      <c r="L13" s="8"/>
      <c r="M13" s="8"/>
      <c r="N13" s="8"/>
      <c r="O13" s="8">
        <v>16951</v>
      </c>
      <c r="P13" s="8">
        <v>1262942</v>
      </c>
      <c r="Q13" s="8">
        <v>2754714</v>
      </c>
      <c r="R13" s="8">
        <v>4034607</v>
      </c>
      <c r="S13" s="8"/>
      <c r="T13" s="8"/>
      <c r="U13" s="8"/>
      <c r="V13" s="8"/>
      <c r="W13" s="8">
        <v>4034607</v>
      </c>
      <c r="X13" s="8">
        <v>1125000</v>
      </c>
      <c r="Y13" s="8">
        <v>2909607</v>
      </c>
      <c r="Z13" s="2">
        <v>258.63</v>
      </c>
      <c r="AA13" s="6">
        <v>1500000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5260</v>
      </c>
      <c r="F15" s="8">
        <v>5260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3946</v>
      </c>
      <c r="Y15" s="8">
        <v>-3946</v>
      </c>
      <c r="Z15" s="2">
        <v>-100</v>
      </c>
      <c r="AA15" s="6">
        <v>5260</v>
      </c>
    </row>
    <row r="16" spans="1:27" ht="13.5">
      <c r="A16" s="23" t="s">
        <v>41</v>
      </c>
      <c r="B16" s="29"/>
      <c r="C16" s="6"/>
      <c r="D16" s="6"/>
      <c r="E16" s="7">
        <v>4000000</v>
      </c>
      <c r="F16" s="8">
        <v>2000000</v>
      </c>
      <c r="G16" s="8"/>
      <c r="H16" s="8"/>
      <c r="I16" s="8"/>
      <c r="J16" s="8"/>
      <c r="K16" s="8"/>
      <c r="L16" s="8"/>
      <c r="M16" s="8"/>
      <c r="N16" s="8"/>
      <c r="O16" s="8">
        <v>11367</v>
      </c>
      <c r="P16" s="8"/>
      <c r="Q16" s="8">
        <v>436482</v>
      </c>
      <c r="R16" s="8">
        <v>447849</v>
      </c>
      <c r="S16" s="8"/>
      <c r="T16" s="8"/>
      <c r="U16" s="8"/>
      <c r="V16" s="8"/>
      <c r="W16" s="8">
        <v>447849</v>
      </c>
      <c r="X16" s="8">
        <v>1499999</v>
      </c>
      <c r="Y16" s="8">
        <v>-1052150</v>
      </c>
      <c r="Z16" s="2">
        <v>-70.14</v>
      </c>
      <c r="AA16" s="6">
        <v>2000000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>
        <v>23864</v>
      </c>
      <c r="P17" s="8">
        <v>5710</v>
      </c>
      <c r="Q17" s="8">
        <v>90329</v>
      </c>
      <c r="R17" s="8">
        <v>119903</v>
      </c>
      <c r="S17" s="8"/>
      <c r="T17" s="8"/>
      <c r="U17" s="8"/>
      <c r="V17" s="8"/>
      <c r="W17" s="8">
        <v>119903</v>
      </c>
      <c r="X17" s="8"/>
      <c r="Y17" s="8">
        <v>119903</v>
      </c>
      <c r="Z17" s="2"/>
      <c r="AA17" s="6"/>
    </row>
    <row r="18" spans="1:27" ht="13.5">
      <c r="A18" s="23" t="s">
        <v>43</v>
      </c>
      <c r="B18" s="29"/>
      <c r="C18" s="6"/>
      <c r="D18" s="6"/>
      <c r="E18" s="7">
        <v>50386879</v>
      </c>
      <c r="F18" s="8">
        <v>46672993</v>
      </c>
      <c r="G18" s="8"/>
      <c r="H18" s="8"/>
      <c r="I18" s="8"/>
      <c r="J18" s="8"/>
      <c r="K18" s="8"/>
      <c r="L18" s="8"/>
      <c r="M18" s="8"/>
      <c r="N18" s="8"/>
      <c r="O18" s="8">
        <v>88063</v>
      </c>
      <c r="P18" s="8">
        <v>54381</v>
      </c>
      <c r="Q18" s="8">
        <v>45037277</v>
      </c>
      <c r="R18" s="8">
        <v>45179721</v>
      </c>
      <c r="S18" s="8"/>
      <c r="T18" s="8"/>
      <c r="U18" s="8"/>
      <c r="V18" s="8"/>
      <c r="W18" s="8">
        <v>45179721</v>
      </c>
      <c r="X18" s="8">
        <v>35004745</v>
      </c>
      <c r="Y18" s="8">
        <v>10174976</v>
      </c>
      <c r="Z18" s="2">
        <v>29.07</v>
      </c>
      <c r="AA18" s="6">
        <v>46672993</v>
      </c>
    </row>
    <row r="19" spans="1:27" ht="13.5">
      <c r="A19" s="23" t="s">
        <v>44</v>
      </c>
      <c r="B19" s="29"/>
      <c r="C19" s="6"/>
      <c r="D19" s="6"/>
      <c r="E19" s="7">
        <v>57192076</v>
      </c>
      <c r="F19" s="26">
        <v>32058133</v>
      </c>
      <c r="G19" s="26"/>
      <c r="H19" s="26"/>
      <c r="I19" s="26"/>
      <c r="J19" s="26"/>
      <c r="K19" s="26"/>
      <c r="L19" s="26"/>
      <c r="M19" s="26"/>
      <c r="N19" s="26"/>
      <c r="O19" s="26">
        <v>30017</v>
      </c>
      <c r="P19" s="26">
        <v>86185</v>
      </c>
      <c r="Q19" s="26">
        <v>1408333</v>
      </c>
      <c r="R19" s="26">
        <v>1524535</v>
      </c>
      <c r="S19" s="26"/>
      <c r="T19" s="26"/>
      <c r="U19" s="26"/>
      <c r="V19" s="26"/>
      <c r="W19" s="26">
        <v>1524535</v>
      </c>
      <c r="X19" s="26">
        <v>24043600</v>
      </c>
      <c r="Y19" s="26">
        <v>-22519065</v>
      </c>
      <c r="Z19" s="27">
        <v>-93.66</v>
      </c>
      <c r="AA19" s="28">
        <v>32058133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138804816</v>
      </c>
      <c r="F21" s="35">
        <f t="shared" si="0"/>
        <v>132584057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3618026</v>
      </c>
      <c r="P21" s="35">
        <f t="shared" si="0"/>
        <v>5664099</v>
      </c>
      <c r="Q21" s="35">
        <f t="shared" si="0"/>
        <v>84526602</v>
      </c>
      <c r="R21" s="35">
        <f t="shared" si="0"/>
        <v>93808727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93808727</v>
      </c>
      <c r="X21" s="35">
        <f t="shared" si="0"/>
        <v>99438038</v>
      </c>
      <c r="Y21" s="35">
        <f t="shared" si="0"/>
        <v>-5629311</v>
      </c>
      <c r="Z21" s="36">
        <f>+IF(X21&lt;&gt;0,+(Y21/X21)*100,0)</f>
        <v>-5.6611243677193235</v>
      </c>
      <c r="AA21" s="33">
        <f>SUM(AA5:AA20)</f>
        <v>132584057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55800029</v>
      </c>
      <c r="F24" s="8">
        <v>53219057</v>
      </c>
      <c r="G24" s="8"/>
      <c r="H24" s="8"/>
      <c r="I24" s="8"/>
      <c r="J24" s="8"/>
      <c r="K24" s="8"/>
      <c r="L24" s="8"/>
      <c r="M24" s="8"/>
      <c r="N24" s="8"/>
      <c r="O24" s="8">
        <v>4348254</v>
      </c>
      <c r="P24" s="8">
        <v>4120001</v>
      </c>
      <c r="Q24" s="8">
        <v>37870615</v>
      </c>
      <c r="R24" s="8">
        <v>46338870</v>
      </c>
      <c r="S24" s="8"/>
      <c r="T24" s="8"/>
      <c r="U24" s="8"/>
      <c r="V24" s="8"/>
      <c r="W24" s="8">
        <v>46338870</v>
      </c>
      <c r="X24" s="8">
        <v>39914285</v>
      </c>
      <c r="Y24" s="8">
        <v>6424585</v>
      </c>
      <c r="Z24" s="2">
        <v>16.1</v>
      </c>
      <c r="AA24" s="6">
        <v>53219057</v>
      </c>
    </row>
    <row r="25" spans="1:27" ht="13.5">
      <c r="A25" s="25" t="s">
        <v>49</v>
      </c>
      <c r="B25" s="24"/>
      <c r="C25" s="6"/>
      <c r="D25" s="6"/>
      <c r="E25" s="7">
        <v>4543078</v>
      </c>
      <c r="F25" s="8">
        <v>4554078</v>
      </c>
      <c r="G25" s="8"/>
      <c r="H25" s="8"/>
      <c r="I25" s="8"/>
      <c r="J25" s="8"/>
      <c r="K25" s="8"/>
      <c r="L25" s="8"/>
      <c r="M25" s="8"/>
      <c r="N25" s="8"/>
      <c r="O25" s="8">
        <v>379463</v>
      </c>
      <c r="P25" s="8">
        <v>379463</v>
      </c>
      <c r="Q25" s="8">
        <v>3415167</v>
      </c>
      <c r="R25" s="8">
        <v>4174093</v>
      </c>
      <c r="S25" s="8"/>
      <c r="T25" s="8"/>
      <c r="U25" s="8"/>
      <c r="V25" s="8"/>
      <c r="W25" s="8">
        <v>4174093</v>
      </c>
      <c r="X25" s="8">
        <v>3415560</v>
      </c>
      <c r="Y25" s="8">
        <v>758533</v>
      </c>
      <c r="Z25" s="2">
        <v>22.21</v>
      </c>
      <c r="AA25" s="6">
        <v>4554078</v>
      </c>
    </row>
    <row r="26" spans="1:27" ht="13.5">
      <c r="A26" s="25" t="s">
        <v>50</v>
      </c>
      <c r="B26" s="24"/>
      <c r="C26" s="6"/>
      <c r="D26" s="6"/>
      <c r="E26" s="7">
        <v>7000000</v>
      </c>
      <c r="F26" s="8">
        <v>13000000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9750001</v>
      </c>
      <c r="Y26" s="8">
        <v>-9750001</v>
      </c>
      <c r="Z26" s="2">
        <v>-100</v>
      </c>
      <c r="AA26" s="6">
        <v>13000000</v>
      </c>
    </row>
    <row r="27" spans="1:27" ht="13.5">
      <c r="A27" s="25" t="s">
        <v>51</v>
      </c>
      <c r="B27" s="24"/>
      <c r="C27" s="6"/>
      <c r="D27" s="6"/>
      <c r="E27" s="7">
        <v>18500000</v>
      </c>
      <c r="F27" s="8">
        <v>18500000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13874999</v>
      </c>
      <c r="Y27" s="8">
        <v>-13874999</v>
      </c>
      <c r="Z27" s="2">
        <v>-100</v>
      </c>
      <c r="AA27" s="6">
        <v>18500000</v>
      </c>
    </row>
    <row r="28" spans="1:27" ht="13.5">
      <c r="A28" s="25" t="s">
        <v>52</v>
      </c>
      <c r="B28" s="24"/>
      <c r="C28" s="6"/>
      <c r="D28" s="6"/>
      <c r="E28" s="7">
        <v>736400</v>
      </c>
      <c r="F28" s="8">
        <v>736000</v>
      </c>
      <c r="G28" s="8"/>
      <c r="H28" s="8"/>
      <c r="I28" s="8"/>
      <c r="J28" s="8"/>
      <c r="K28" s="8"/>
      <c r="L28" s="8"/>
      <c r="M28" s="8"/>
      <c r="N28" s="8"/>
      <c r="O28" s="8">
        <v>118023</v>
      </c>
      <c r="P28" s="8">
        <v>22113</v>
      </c>
      <c r="Q28" s="8">
        <v>432299</v>
      </c>
      <c r="R28" s="8">
        <v>572435</v>
      </c>
      <c r="S28" s="8"/>
      <c r="T28" s="8"/>
      <c r="U28" s="8"/>
      <c r="V28" s="8"/>
      <c r="W28" s="8">
        <v>572435</v>
      </c>
      <c r="X28" s="8">
        <v>551998</v>
      </c>
      <c r="Y28" s="8">
        <v>20437</v>
      </c>
      <c r="Z28" s="2">
        <v>3.7</v>
      </c>
      <c r="AA28" s="6">
        <v>736000</v>
      </c>
    </row>
    <row r="29" spans="1:27" ht="13.5">
      <c r="A29" s="25" t="s">
        <v>53</v>
      </c>
      <c r="B29" s="24"/>
      <c r="C29" s="6"/>
      <c r="D29" s="6"/>
      <c r="E29" s="7">
        <v>11595019</v>
      </c>
      <c r="F29" s="8">
        <v>11595019</v>
      </c>
      <c r="G29" s="8"/>
      <c r="H29" s="8"/>
      <c r="I29" s="8"/>
      <c r="J29" s="8"/>
      <c r="K29" s="8"/>
      <c r="L29" s="8"/>
      <c r="M29" s="8"/>
      <c r="N29" s="8"/>
      <c r="O29" s="8">
        <v>741102</v>
      </c>
      <c r="P29" s="8">
        <v>725210</v>
      </c>
      <c r="Q29" s="8">
        <v>7223237</v>
      </c>
      <c r="R29" s="8">
        <v>8689549</v>
      </c>
      <c r="S29" s="8"/>
      <c r="T29" s="8"/>
      <c r="U29" s="8"/>
      <c r="V29" s="8"/>
      <c r="W29" s="8">
        <v>8689549</v>
      </c>
      <c r="X29" s="8">
        <v>8696263</v>
      </c>
      <c r="Y29" s="8">
        <v>-6714</v>
      </c>
      <c r="Z29" s="2">
        <v>-0.08</v>
      </c>
      <c r="AA29" s="6">
        <v>11595019</v>
      </c>
    </row>
    <row r="30" spans="1:27" ht="13.5">
      <c r="A30" s="25" t="s">
        <v>54</v>
      </c>
      <c r="B30" s="24"/>
      <c r="C30" s="6"/>
      <c r="D30" s="6"/>
      <c r="E30" s="7">
        <v>1762700</v>
      </c>
      <c r="F30" s="8">
        <v>1762700</v>
      </c>
      <c r="G30" s="8"/>
      <c r="H30" s="8"/>
      <c r="I30" s="8"/>
      <c r="J30" s="8"/>
      <c r="K30" s="8"/>
      <c r="L30" s="8"/>
      <c r="M30" s="8"/>
      <c r="N30" s="8"/>
      <c r="O30" s="8">
        <v>1621</v>
      </c>
      <c r="P30" s="8">
        <v>1859</v>
      </c>
      <c r="Q30" s="8">
        <v>237611</v>
      </c>
      <c r="R30" s="8">
        <v>241091</v>
      </c>
      <c r="S30" s="8"/>
      <c r="T30" s="8"/>
      <c r="U30" s="8"/>
      <c r="V30" s="8"/>
      <c r="W30" s="8">
        <v>241091</v>
      </c>
      <c r="X30" s="8">
        <v>1322027</v>
      </c>
      <c r="Y30" s="8">
        <v>-1080936</v>
      </c>
      <c r="Z30" s="2">
        <v>-81.76</v>
      </c>
      <c r="AA30" s="6">
        <v>1762700</v>
      </c>
    </row>
    <row r="31" spans="1:27" ht="13.5">
      <c r="A31" s="25" t="s">
        <v>55</v>
      </c>
      <c r="B31" s="24"/>
      <c r="C31" s="6"/>
      <c r="D31" s="6"/>
      <c r="E31" s="7">
        <v>14997312</v>
      </c>
      <c r="F31" s="8">
        <v>10989187</v>
      </c>
      <c r="G31" s="8"/>
      <c r="H31" s="8"/>
      <c r="I31" s="8"/>
      <c r="J31" s="8"/>
      <c r="K31" s="8"/>
      <c r="L31" s="8"/>
      <c r="M31" s="8"/>
      <c r="N31" s="8"/>
      <c r="O31" s="8">
        <v>434106</v>
      </c>
      <c r="P31" s="8">
        <v>266434</v>
      </c>
      <c r="Q31" s="8">
        <v>1871794</v>
      </c>
      <c r="R31" s="8">
        <v>2572334</v>
      </c>
      <c r="S31" s="8"/>
      <c r="T31" s="8"/>
      <c r="U31" s="8"/>
      <c r="V31" s="8"/>
      <c r="W31" s="8">
        <v>2572334</v>
      </c>
      <c r="X31" s="8">
        <v>8241889</v>
      </c>
      <c r="Y31" s="8">
        <v>-5669555</v>
      </c>
      <c r="Z31" s="2">
        <v>-68.79</v>
      </c>
      <c r="AA31" s="6">
        <v>10989187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>
        <v>23267076</v>
      </c>
      <c r="F33" s="8">
        <v>16794663</v>
      </c>
      <c r="G33" s="8"/>
      <c r="H33" s="8"/>
      <c r="I33" s="8"/>
      <c r="J33" s="8"/>
      <c r="K33" s="8"/>
      <c r="L33" s="8"/>
      <c r="M33" s="8"/>
      <c r="N33" s="8"/>
      <c r="O33" s="8">
        <v>505102</v>
      </c>
      <c r="P33" s="8">
        <v>426371</v>
      </c>
      <c r="Q33" s="8">
        <v>4005123</v>
      </c>
      <c r="R33" s="8">
        <v>4936596</v>
      </c>
      <c r="S33" s="8"/>
      <c r="T33" s="8"/>
      <c r="U33" s="8"/>
      <c r="V33" s="8"/>
      <c r="W33" s="8">
        <v>4936596</v>
      </c>
      <c r="X33" s="8">
        <v>12595962</v>
      </c>
      <c r="Y33" s="8">
        <v>-7659366</v>
      </c>
      <c r="Z33" s="2">
        <v>-60.81</v>
      </c>
      <c r="AA33" s="6">
        <v>16794663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138201614</v>
      </c>
      <c r="F35" s="35">
        <f t="shared" si="1"/>
        <v>131150704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6527671</v>
      </c>
      <c r="P35" s="35">
        <f t="shared" si="1"/>
        <v>5941451</v>
      </c>
      <c r="Q35" s="35">
        <f t="shared" si="1"/>
        <v>55055846</v>
      </c>
      <c r="R35" s="35">
        <f t="shared" si="1"/>
        <v>67524968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67524968</v>
      </c>
      <c r="X35" s="35">
        <f t="shared" si="1"/>
        <v>98362984</v>
      </c>
      <c r="Y35" s="35">
        <f t="shared" si="1"/>
        <v>-30838016</v>
      </c>
      <c r="Z35" s="36">
        <f>+IF(X35&lt;&gt;0,+(Y35/X35)*100,0)</f>
        <v>-31.351240828562094</v>
      </c>
      <c r="AA35" s="33">
        <f>SUM(AA24:AA34)</f>
        <v>131150704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603202</v>
      </c>
      <c r="F37" s="48">
        <f t="shared" si="2"/>
        <v>1433353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-2909645</v>
      </c>
      <c r="P37" s="48">
        <f t="shared" si="2"/>
        <v>-277352</v>
      </c>
      <c r="Q37" s="48">
        <f t="shared" si="2"/>
        <v>29470756</v>
      </c>
      <c r="R37" s="48">
        <f t="shared" si="2"/>
        <v>26283759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26283759</v>
      </c>
      <c r="X37" s="48">
        <f>IF(F21=F35,0,X21-X35)</f>
        <v>1075054</v>
      </c>
      <c r="Y37" s="48">
        <f t="shared" si="2"/>
        <v>25208705</v>
      </c>
      <c r="Z37" s="49">
        <f>+IF(X37&lt;&gt;0,+(Y37/X37)*100,0)</f>
        <v>2344.878024731781</v>
      </c>
      <c r="AA37" s="46">
        <f>+AA21-AA35</f>
        <v>1433353</v>
      </c>
    </row>
    <row r="38" spans="1:27" ht="22.5" customHeight="1">
      <c r="A38" s="50" t="s">
        <v>60</v>
      </c>
      <c r="B38" s="29"/>
      <c r="C38" s="6"/>
      <c r="D38" s="6"/>
      <c r="E38" s="7">
        <v>17090350</v>
      </c>
      <c r="F38" s="8">
        <v>17653000</v>
      </c>
      <c r="G38" s="8"/>
      <c r="H38" s="8"/>
      <c r="I38" s="8"/>
      <c r="J38" s="8"/>
      <c r="K38" s="8"/>
      <c r="L38" s="8"/>
      <c r="M38" s="8"/>
      <c r="N38" s="8"/>
      <c r="O38" s="8"/>
      <c r="P38" s="8">
        <v>1654509</v>
      </c>
      <c r="Q38" s="8">
        <v>7981546</v>
      </c>
      <c r="R38" s="8">
        <v>9636055</v>
      </c>
      <c r="S38" s="8"/>
      <c r="T38" s="8"/>
      <c r="U38" s="8"/>
      <c r="V38" s="8"/>
      <c r="W38" s="8">
        <v>9636055</v>
      </c>
      <c r="X38" s="8">
        <v>13239751</v>
      </c>
      <c r="Y38" s="8">
        <v>-3603696</v>
      </c>
      <c r="Z38" s="2">
        <v>-27.22</v>
      </c>
      <c r="AA38" s="6">
        <v>17653000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17693552</v>
      </c>
      <c r="F41" s="58">
        <f t="shared" si="3"/>
        <v>19086353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-2909645</v>
      </c>
      <c r="P41" s="58">
        <f t="shared" si="3"/>
        <v>1377157</v>
      </c>
      <c r="Q41" s="58">
        <f t="shared" si="3"/>
        <v>37452302</v>
      </c>
      <c r="R41" s="58">
        <f t="shared" si="3"/>
        <v>35919814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35919814</v>
      </c>
      <c r="X41" s="58">
        <f t="shared" si="3"/>
        <v>14314805</v>
      </c>
      <c r="Y41" s="58">
        <f t="shared" si="3"/>
        <v>21605009</v>
      </c>
      <c r="Z41" s="59">
        <f>+IF(X41&lt;&gt;0,+(Y41/X41)*100,0)</f>
        <v>150.92772133466016</v>
      </c>
      <c r="AA41" s="56">
        <f>SUM(AA37:AA40)</f>
        <v>19086353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17693552</v>
      </c>
      <c r="F43" s="66">
        <f t="shared" si="4"/>
        <v>19086353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-2909645</v>
      </c>
      <c r="P43" s="66">
        <f t="shared" si="4"/>
        <v>1377157</v>
      </c>
      <c r="Q43" s="66">
        <f t="shared" si="4"/>
        <v>37452302</v>
      </c>
      <c r="R43" s="66">
        <f t="shared" si="4"/>
        <v>35919814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35919814</v>
      </c>
      <c r="X43" s="66">
        <f t="shared" si="4"/>
        <v>14314805</v>
      </c>
      <c r="Y43" s="66">
        <f t="shared" si="4"/>
        <v>21605009</v>
      </c>
      <c r="Z43" s="67">
        <f>+IF(X43&lt;&gt;0,+(Y43/X43)*100,0)</f>
        <v>150.92772133466016</v>
      </c>
      <c r="AA43" s="64">
        <f>+AA41-AA42</f>
        <v>19086353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17693552</v>
      </c>
      <c r="F45" s="58">
        <f t="shared" si="5"/>
        <v>19086353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-2909645</v>
      </c>
      <c r="P45" s="58">
        <f t="shared" si="5"/>
        <v>1377157</v>
      </c>
      <c r="Q45" s="58">
        <f t="shared" si="5"/>
        <v>37452302</v>
      </c>
      <c r="R45" s="58">
        <f t="shared" si="5"/>
        <v>35919814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35919814</v>
      </c>
      <c r="X45" s="58">
        <f t="shared" si="5"/>
        <v>14314805</v>
      </c>
      <c r="Y45" s="58">
        <f t="shared" si="5"/>
        <v>21605009</v>
      </c>
      <c r="Z45" s="59">
        <f>+IF(X45&lt;&gt;0,+(Y45/X45)*100,0)</f>
        <v>150.92772133466016</v>
      </c>
      <c r="AA45" s="56">
        <f>SUM(AA43:AA44)</f>
        <v>19086353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17693552</v>
      </c>
      <c r="F47" s="73">
        <f t="shared" si="6"/>
        <v>19086353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-2909645</v>
      </c>
      <c r="P47" s="74">
        <f t="shared" si="6"/>
        <v>1377157</v>
      </c>
      <c r="Q47" s="74">
        <f t="shared" si="6"/>
        <v>37452302</v>
      </c>
      <c r="R47" s="74">
        <f t="shared" si="6"/>
        <v>35919814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35919814</v>
      </c>
      <c r="X47" s="74">
        <f t="shared" si="6"/>
        <v>14314805</v>
      </c>
      <c r="Y47" s="74">
        <f t="shared" si="6"/>
        <v>21605009</v>
      </c>
      <c r="Z47" s="75">
        <f>+IF(X47&lt;&gt;0,+(Y47/X47)*100,0)</f>
        <v>150.92772133466016</v>
      </c>
      <c r="AA47" s="76">
        <f>SUM(AA45:AA46)</f>
        <v>19086353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1319237</v>
      </c>
      <c r="D5" s="6"/>
      <c r="E5" s="7">
        <v>17659223</v>
      </c>
      <c r="F5" s="8">
        <v>17659223</v>
      </c>
      <c r="G5" s="8">
        <v>1328321</v>
      </c>
      <c r="H5" s="8"/>
      <c r="I5" s="8">
        <v>1605154</v>
      </c>
      <c r="J5" s="8">
        <v>2933475</v>
      </c>
      <c r="K5" s="8">
        <v>1621602</v>
      </c>
      <c r="L5" s="8">
        <v>1406342</v>
      </c>
      <c r="M5" s="8">
        <v>1612817</v>
      </c>
      <c r="N5" s="8">
        <v>4640761</v>
      </c>
      <c r="O5" s="8">
        <v>1601355</v>
      </c>
      <c r="P5" s="8">
        <v>1607602</v>
      </c>
      <c r="Q5" s="8">
        <v>1606567</v>
      </c>
      <c r="R5" s="8">
        <v>4815524</v>
      </c>
      <c r="S5" s="8"/>
      <c r="T5" s="8"/>
      <c r="U5" s="8"/>
      <c r="V5" s="8"/>
      <c r="W5" s="8">
        <v>12389760</v>
      </c>
      <c r="X5" s="8">
        <v>13244414</v>
      </c>
      <c r="Y5" s="8">
        <v>-854654</v>
      </c>
      <c r="Z5" s="2">
        <v>-6.45</v>
      </c>
      <c r="AA5" s="6">
        <v>17659223</v>
      </c>
    </row>
    <row r="6" spans="1:27" ht="13.5">
      <c r="A6" s="23" t="s">
        <v>32</v>
      </c>
      <c r="B6" s="24"/>
      <c r="C6" s="6">
        <v>10268333</v>
      </c>
      <c r="D6" s="6"/>
      <c r="E6" s="7">
        <v>45161354</v>
      </c>
      <c r="F6" s="8">
        <v>35161354</v>
      </c>
      <c r="G6" s="8">
        <v>2716862</v>
      </c>
      <c r="H6" s="8"/>
      <c r="I6" s="8">
        <v>2569341</v>
      </c>
      <c r="J6" s="8">
        <v>5286203</v>
      </c>
      <c r="K6" s="8">
        <v>2092447</v>
      </c>
      <c r="L6" s="8">
        <v>2021363</v>
      </c>
      <c r="M6" s="8">
        <v>1955437</v>
      </c>
      <c r="N6" s="8">
        <v>6069247</v>
      </c>
      <c r="O6" s="8">
        <v>2161378</v>
      </c>
      <c r="P6" s="8">
        <v>1927092</v>
      </c>
      <c r="Q6" s="8">
        <v>2201379</v>
      </c>
      <c r="R6" s="8">
        <v>6289849</v>
      </c>
      <c r="S6" s="8"/>
      <c r="T6" s="8"/>
      <c r="U6" s="8"/>
      <c r="V6" s="8"/>
      <c r="W6" s="8">
        <v>17645299</v>
      </c>
      <c r="X6" s="8">
        <v>26371009</v>
      </c>
      <c r="Y6" s="8">
        <v>-8725710</v>
      </c>
      <c r="Z6" s="2">
        <v>-33.09</v>
      </c>
      <c r="AA6" s="6">
        <v>35161354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498278</v>
      </c>
      <c r="D9" s="6"/>
      <c r="E9" s="7">
        <v>10000000</v>
      </c>
      <c r="F9" s="8">
        <v>10000000</v>
      </c>
      <c r="G9" s="8">
        <v>527939</v>
      </c>
      <c r="H9" s="8"/>
      <c r="I9" s="8">
        <v>524167</v>
      </c>
      <c r="J9" s="8">
        <v>1052106</v>
      </c>
      <c r="K9" s="8">
        <v>523189</v>
      </c>
      <c r="L9" s="8">
        <v>384555</v>
      </c>
      <c r="M9" s="8">
        <v>507997</v>
      </c>
      <c r="N9" s="8">
        <v>1415741</v>
      </c>
      <c r="O9" s="8">
        <v>619296</v>
      </c>
      <c r="P9" s="8">
        <v>982364</v>
      </c>
      <c r="Q9" s="8">
        <v>976926</v>
      </c>
      <c r="R9" s="8">
        <v>2578586</v>
      </c>
      <c r="S9" s="8"/>
      <c r="T9" s="8"/>
      <c r="U9" s="8"/>
      <c r="V9" s="8"/>
      <c r="W9" s="8">
        <v>5046433</v>
      </c>
      <c r="X9" s="8">
        <v>7500001</v>
      </c>
      <c r="Y9" s="8">
        <v>-2453568</v>
      </c>
      <c r="Z9" s="2">
        <v>-32.71</v>
      </c>
      <c r="AA9" s="6">
        <v>10000000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6330</v>
      </c>
      <c r="D11" s="6"/>
      <c r="E11" s="7">
        <v>1112470</v>
      </c>
      <c r="F11" s="8">
        <v>251170</v>
      </c>
      <c r="G11" s="8">
        <v>1044</v>
      </c>
      <c r="H11" s="8">
        <v>2130</v>
      </c>
      <c r="I11" s="8">
        <v>6135</v>
      </c>
      <c r="J11" s="8">
        <v>9309</v>
      </c>
      <c r="K11" s="8">
        <v>14080</v>
      </c>
      <c r="L11" s="8">
        <v>8396</v>
      </c>
      <c r="M11" s="8">
        <v>5152</v>
      </c>
      <c r="N11" s="8">
        <v>27628</v>
      </c>
      <c r="O11" s="8">
        <v>4448</v>
      </c>
      <c r="P11" s="8">
        <v>2261</v>
      </c>
      <c r="Q11" s="8">
        <v>3487</v>
      </c>
      <c r="R11" s="8">
        <v>10196</v>
      </c>
      <c r="S11" s="8"/>
      <c r="T11" s="8"/>
      <c r="U11" s="8"/>
      <c r="V11" s="8"/>
      <c r="W11" s="8">
        <v>47133</v>
      </c>
      <c r="X11" s="8">
        <v>188374</v>
      </c>
      <c r="Y11" s="8">
        <v>-141241</v>
      </c>
      <c r="Z11" s="2">
        <v>-74.98</v>
      </c>
      <c r="AA11" s="6">
        <v>251170</v>
      </c>
    </row>
    <row r="12" spans="1:27" ht="13.5">
      <c r="A12" s="25" t="s">
        <v>37</v>
      </c>
      <c r="B12" s="29"/>
      <c r="C12" s="6">
        <v>656836</v>
      </c>
      <c r="D12" s="6"/>
      <c r="E12" s="7">
        <v>1893600</v>
      </c>
      <c r="F12" s="8">
        <v>1893600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1420200</v>
      </c>
      <c r="Y12" s="8">
        <v>-1420200</v>
      </c>
      <c r="Z12" s="2">
        <v>-100</v>
      </c>
      <c r="AA12" s="6">
        <v>1893600</v>
      </c>
    </row>
    <row r="13" spans="1:27" ht="13.5">
      <c r="A13" s="23" t="s">
        <v>38</v>
      </c>
      <c r="B13" s="29"/>
      <c r="C13" s="6">
        <v>820529</v>
      </c>
      <c r="D13" s="6"/>
      <c r="E13" s="7">
        <v>2777280</v>
      </c>
      <c r="F13" s="8">
        <v>2777280</v>
      </c>
      <c r="G13" s="8">
        <v>-1078</v>
      </c>
      <c r="H13" s="8"/>
      <c r="I13" s="8"/>
      <c r="J13" s="8">
        <v>-1078</v>
      </c>
      <c r="K13" s="8">
        <v>579784</v>
      </c>
      <c r="L13" s="8">
        <v>551211</v>
      </c>
      <c r="M13" s="8">
        <v>440246</v>
      </c>
      <c r="N13" s="8">
        <v>1571241</v>
      </c>
      <c r="O13" s="8">
        <v>615903</v>
      </c>
      <c r="P13" s="8">
        <v>603814</v>
      </c>
      <c r="Q13" s="8">
        <v>624017</v>
      </c>
      <c r="R13" s="8">
        <v>1843734</v>
      </c>
      <c r="S13" s="8"/>
      <c r="T13" s="8"/>
      <c r="U13" s="8"/>
      <c r="V13" s="8"/>
      <c r="W13" s="8">
        <v>3413897</v>
      </c>
      <c r="X13" s="8">
        <v>2082960</v>
      </c>
      <c r="Y13" s="8">
        <v>1330937</v>
      </c>
      <c r="Z13" s="2">
        <v>63.9</v>
      </c>
      <c r="AA13" s="6">
        <v>2777280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-609</v>
      </c>
      <c r="D15" s="6"/>
      <c r="E15" s="7">
        <v>506318</v>
      </c>
      <c r="F15" s="8">
        <v>106318</v>
      </c>
      <c r="G15" s="8"/>
      <c r="H15" s="8"/>
      <c r="I15" s="8"/>
      <c r="J15" s="8"/>
      <c r="K15" s="8"/>
      <c r="L15" s="8">
        <v>261</v>
      </c>
      <c r="M15" s="8">
        <v>6270</v>
      </c>
      <c r="N15" s="8">
        <v>6531</v>
      </c>
      <c r="O15" s="8">
        <v>1130</v>
      </c>
      <c r="P15" s="8">
        <v>1826</v>
      </c>
      <c r="Q15" s="8">
        <v>478</v>
      </c>
      <c r="R15" s="8">
        <v>3434</v>
      </c>
      <c r="S15" s="8"/>
      <c r="T15" s="8"/>
      <c r="U15" s="8"/>
      <c r="V15" s="8"/>
      <c r="W15" s="8">
        <v>9965</v>
      </c>
      <c r="X15" s="8">
        <v>79738</v>
      </c>
      <c r="Y15" s="8">
        <v>-69773</v>
      </c>
      <c r="Z15" s="2">
        <v>-87.5</v>
      </c>
      <c r="AA15" s="6">
        <v>106318</v>
      </c>
    </row>
    <row r="16" spans="1:27" ht="13.5">
      <c r="A16" s="23" t="s">
        <v>41</v>
      </c>
      <c r="B16" s="29"/>
      <c r="C16" s="6">
        <v>802753</v>
      </c>
      <c r="D16" s="6"/>
      <c r="E16" s="7">
        <v>2749007</v>
      </c>
      <c r="F16" s="8">
        <v>2749007</v>
      </c>
      <c r="G16" s="8">
        <v>28254</v>
      </c>
      <c r="H16" s="8">
        <v>6010</v>
      </c>
      <c r="I16" s="8">
        <v>129550</v>
      </c>
      <c r="J16" s="8">
        <v>163814</v>
      </c>
      <c r="K16" s="8">
        <v>120780</v>
      </c>
      <c r="L16" s="8"/>
      <c r="M16" s="8">
        <v>463201</v>
      </c>
      <c r="N16" s="8">
        <v>583981</v>
      </c>
      <c r="O16" s="8"/>
      <c r="P16" s="8"/>
      <c r="Q16" s="8">
        <v>207388</v>
      </c>
      <c r="R16" s="8">
        <v>207388</v>
      </c>
      <c r="S16" s="8"/>
      <c r="T16" s="8"/>
      <c r="U16" s="8"/>
      <c r="V16" s="8"/>
      <c r="W16" s="8">
        <v>955183</v>
      </c>
      <c r="X16" s="8">
        <v>2061752</v>
      </c>
      <c r="Y16" s="8">
        <v>-1106569</v>
      </c>
      <c r="Z16" s="2">
        <v>-53.67</v>
      </c>
      <c r="AA16" s="6">
        <v>2749007</v>
      </c>
    </row>
    <row r="17" spans="1:27" ht="13.5">
      <c r="A17" s="23" t="s">
        <v>42</v>
      </c>
      <c r="B17" s="29"/>
      <c r="C17" s="6">
        <v>-949626</v>
      </c>
      <c r="D17" s="6"/>
      <c r="E17" s="7">
        <v>1667952</v>
      </c>
      <c r="F17" s="8">
        <v>1000000</v>
      </c>
      <c r="G17" s="8">
        <v>119397</v>
      </c>
      <c r="H17" s="8"/>
      <c r="I17" s="8"/>
      <c r="J17" s="8">
        <v>119397</v>
      </c>
      <c r="K17" s="8">
        <v>107225</v>
      </c>
      <c r="L17" s="8"/>
      <c r="M17" s="8">
        <v>105210</v>
      </c>
      <c r="N17" s="8">
        <v>212435</v>
      </c>
      <c r="O17" s="8"/>
      <c r="P17" s="8"/>
      <c r="Q17" s="8"/>
      <c r="R17" s="8"/>
      <c r="S17" s="8"/>
      <c r="T17" s="8"/>
      <c r="U17" s="8"/>
      <c r="V17" s="8"/>
      <c r="W17" s="8">
        <v>331832</v>
      </c>
      <c r="X17" s="8">
        <v>750001</v>
      </c>
      <c r="Y17" s="8">
        <v>-418169</v>
      </c>
      <c r="Z17" s="2">
        <v>-55.76</v>
      </c>
      <c r="AA17" s="6">
        <v>1000000</v>
      </c>
    </row>
    <row r="18" spans="1:27" ht="13.5">
      <c r="A18" s="23" t="s">
        <v>43</v>
      </c>
      <c r="B18" s="29"/>
      <c r="C18" s="6">
        <v>18125150</v>
      </c>
      <c r="D18" s="6"/>
      <c r="E18" s="7">
        <v>112540950</v>
      </c>
      <c r="F18" s="8">
        <v>112726972</v>
      </c>
      <c r="G18" s="8"/>
      <c r="H18" s="8"/>
      <c r="I18" s="8"/>
      <c r="J18" s="8"/>
      <c r="K18" s="8"/>
      <c r="L18" s="8"/>
      <c r="M18" s="8">
        <v>792336</v>
      </c>
      <c r="N18" s="8">
        <v>792336</v>
      </c>
      <c r="O18" s="8"/>
      <c r="P18" s="8"/>
      <c r="Q18" s="8">
        <v>23013043</v>
      </c>
      <c r="R18" s="8">
        <v>23013043</v>
      </c>
      <c r="S18" s="8"/>
      <c r="T18" s="8"/>
      <c r="U18" s="8"/>
      <c r="V18" s="8"/>
      <c r="W18" s="8">
        <v>23805379</v>
      </c>
      <c r="X18" s="8">
        <v>84545224</v>
      </c>
      <c r="Y18" s="8">
        <v>-60739845</v>
      </c>
      <c r="Z18" s="2">
        <v>-71.84</v>
      </c>
      <c r="AA18" s="6">
        <v>112726972</v>
      </c>
    </row>
    <row r="19" spans="1:27" ht="13.5">
      <c r="A19" s="23" t="s">
        <v>44</v>
      </c>
      <c r="B19" s="29"/>
      <c r="C19" s="6">
        <v>6381958</v>
      </c>
      <c r="D19" s="6"/>
      <c r="E19" s="7">
        <v>1326974</v>
      </c>
      <c r="F19" s="26">
        <v>40966311</v>
      </c>
      <c r="G19" s="26">
        <v>6444</v>
      </c>
      <c r="H19" s="26">
        <v>2113</v>
      </c>
      <c r="I19" s="26">
        <v>18681</v>
      </c>
      <c r="J19" s="26">
        <v>27238</v>
      </c>
      <c r="K19" s="26">
        <v>31139</v>
      </c>
      <c r="L19" s="26">
        <v>93870</v>
      </c>
      <c r="M19" s="26">
        <v>21737</v>
      </c>
      <c r="N19" s="26">
        <v>146746</v>
      </c>
      <c r="O19" s="26">
        <v>4737</v>
      </c>
      <c r="P19" s="26">
        <v>26358</v>
      </c>
      <c r="Q19" s="26">
        <v>17362</v>
      </c>
      <c r="R19" s="26">
        <v>48457</v>
      </c>
      <c r="S19" s="26"/>
      <c r="T19" s="26"/>
      <c r="U19" s="26"/>
      <c r="V19" s="26"/>
      <c r="W19" s="26">
        <v>222441</v>
      </c>
      <c r="X19" s="26">
        <v>30724731</v>
      </c>
      <c r="Y19" s="26">
        <v>-30502290</v>
      </c>
      <c r="Z19" s="27">
        <v>-99.28</v>
      </c>
      <c r="AA19" s="28">
        <v>40966311</v>
      </c>
    </row>
    <row r="20" spans="1:27" ht="13.5">
      <c r="A20" s="23" t="s">
        <v>45</v>
      </c>
      <c r="B20" s="29"/>
      <c r="C20" s="6">
        <v>-2999344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34929825</v>
      </c>
      <c r="D21" s="33">
        <f t="shared" si="0"/>
        <v>0</v>
      </c>
      <c r="E21" s="34">
        <f t="shared" si="0"/>
        <v>197395128</v>
      </c>
      <c r="F21" s="35">
        <f t="shared" si="0"/>
        <v>225291235</v>
      </c>
      <c r="G21" s="35">
        <f t="shared" si="0"/>
        <v>4727183</v>
      </c>
      <c r="H21" s="35">
        <f t="shared" si="0"/>
        <v>10253</v>
      </c>
      <c r="I21" s="35">
        <f t="shared" si="0"/>
        <v>4853028</v>
      </c>
      <c r="J21" s="35">
        <f t="shared" si="0"/>
        <v>9590464</v>
      </c>
      <c r="K21" s="35">
        <f t="shared" si="0"/>
        <v>5090246</v>
      </c>
      <c r="L21" s="35">
        <f t="shared" si="0"/>
        <v>4465998</v>
      </c>
      <c r="M21" s="35">
        <f t="shared" si="0"/>
        <v>5910403</v>
      </c>
      <c r="N21" s="35">
        <f t="shared" si="0"/>
        <v>15466647</v>
      </c>
      <c r="O21" s="35">
        <f t="shared" si="0"/>
        <v>5008247</v>
      </c>
      <c r="P21" s="35">
        <f t="shared" si="0"/>
        <v>5151317</v>
      </c>
      <c r="Q21" s="35">
        <f t="shared" si="0"/>
        <v>28650647</v>
      </c>
      <c r="R21" s="35">
        <f t="shared" si="0"/>
        <v>38810211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63867322</v>
      </c>
      <c r="X21" s="35">
        <f t="shared" si="0"/>
        <v>168968404</v>
      </c>
      <c r="Y21" s="35">
        <f t="shared" si="0"/>
        <v>-105101082</v>
      </c>
      <c r="Z21" s="36">
        <f>+IF(X21&lt;&gt;0,+(Y21/X21)*100,0)</f>
        <v>-62.201618475368925</v>
      </c>
      <c r="AA21" s="33">
        <f>SUM(AA5:AA20)</f>
        <v>225291235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13201435</v>
      </c>
      <c r="D24" s="6"/>
      <c r="E24" s="7">
        <v>115164962</v>
      </c>
      <c r="F24" s="8">
        <v>109137472</v>
      </c>
      <c r="G24" s="8">
        <v>95290</v>
      </c>
      <c r="H24" s="8">
        <v>95331</v>
      </c>
      <c r="I24" s="8">
        <v>783986</v>
      </c>
      <c r="J24" s="8">
        <v>974607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974607</v>
      </c>
      <c r="X24" s="8">
        <v>81853063</v>
      </c>
      <c r="Y24" s="8">
        <v>-80878456</v>
      </c>
      <c r="Z24" s="2">
        <v>-98.81</v>
      </c>
      <c r="AA24" s="6">
        <v>109137472</v>
      </c>
    </row>
    <row r="25" spans="1:27" ht="13.5">
      <c r="A25" s="25" t="s">
        <v>49</v>
      </c>
      <c r="B25" s="24"/>
      <c r="C25" s="6">
        <v>922104</v>
      </c>
      <c r="D25" s="6"/>
      <c r="E25" s="7">
        <v>12243862</v>
      </c>
      <c r="F25" s="8">
        <v>12243862</v>
      </c>
      <c r="G25" s="8">
        <v>1284316</v>
      </c>
      <c r="H25" s="8">
        <v>1034163</v>
      </c>
      <c r="I25" s="8">
        <v>988574</v>
      </c>
      <c r="J25" s="8">
        <v>3307053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3307053</v>
      </c>
      <c r="X25" s="8">
        <v>9182896</v>
      </c>
      <c r="Y25" s="8">
        <v>-5875843</v>
      </c>
      <c r="Z25" s="2">
        <v>-63.99</v>
      </c>
      <c r="AA25" s="6">
        <v>12243862</v>
      </c>
    </row>
    <row r="26" spans="1:27" ht="13.5">
      <c r="A26" s="25" t="s">
        <v>50</v>
      </c>
      <c r="B26" s="24"/>
      <c r="C26" s="6"/>
      <c r="D26" s="6"/>
      <c r="E26" s="7">
        <v>2500000</v>
      </c>
      <c r="F26" s="8">
        <v>10000000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7500001</v>
      </c>
      <c r="Y26" s="8">
        <v>-7500001</v>
      </c>
      <c r="Z26" s="2">
        <v>-100</v>
      </c>
      <c r="AA26" s="6">
        <v>10000000</v>
      </c>
    </row>
    <row r="27" spans="1:27" ht="13.5">
      <c r="A27" s="25" t="s">
        <v>51</v>
      </c>
      <c r="B27" s="24"/>
      <c r="C27" s="6">
        <v>66733865</v>
      </c>
      <c r="D27" s="6"/>
      <c r="E27" s="7">
        <v>28000000</v>
      </c>
      <c r="F27" s="8">
        <v>26000000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19499996</v>
      </c>
      <c r="Y27" s="8">
        <v>-19499996</v>
      </c>
      <c r="Z27" s="2">
        <v>-100</v>
      </c>
      <c r="AA27" s="6">
        <v>26000000</v>
      </c>
    </row>
    <row r="28" spans="1:27" ht="13.5">
      <c r="A28" s="25" t="s">
        <v>52</v>
      </c>
      <c r="B28" s="24"/>
      <c r="C28" s="6">
        <v>541171</v>
      </c>
      <c r="D28" s="6"/>
      <c r="E28" s="7">
        <v>100000</v>
      </c>
      <c r="F28" s="8">
        <v>1000000</v>
      </c>
      <c r="G28" s="8"/>
      <c r="H28" s="8"/>
      <c r="I28" s="8"/>
      <c r="J28" s="8"/>
      <c r="K28" s="8"/>
      <c r="L28" s="8"/>
      <c r="M28" s="8">
        <v>172859</v>
      </c>
      <c r="N28" s="8">
        <v>172859</v>
      </c>
      <c r="O28" s="8"/>
      <c r="P28" s="8">
        <v>1807</v>
      </c>
      <c r="Q28" s="8">
        <v>7304</v>
      </c>
      <c r="R28" s="8">
        <v>9111</v>
      </c>
      <c r="S28" s="8"/>
      <c r="T28" s="8"/>
      <c r="U28" s="8"/>
      <c r="V28" s="8"/>
      <c r="W28" s="8">
        <v>181970</v>
      </c>
      <c r="X28" s="8">
        <v>750001</v>
      </c>
      <c r="Y28" s="8">
        <v>-568031</v>
      </c>
      <c r="Z28" s="2">
        <v>-75.74</v>
      </c>
      <c r="AA28" s="6">
        <v>1000000</v>
      </c>
    </row>
    <row r="29" spans="1:27" ht="13.5">
      <c r="A29" s="25" t="s">
        <v>53</v>
      </c>
      <c r="B29" s="24"/>
      <c r="C29" s="6">
        <v>11434723</v>
      </c>
      <c r="D29" s="6"/>
      <c r="E29" s="7">
        <v>31612179</v>
      </c>
      <c r="F29" s="8">
        <v>31612179</v>
      </c>
      <c r="G29" s="8"/>
      <c r="H29" s="8"/>
      <c r="I29" s="8"/>
      <c r="J29" s="8"/>
      <c r="K29" s="8"/>
      <c r="L29" s="8"/>
      <c r="M29" s="8">
        <v>2447539</v>
      </c>
      <c r="N29" s="8">
        <v>2447539</v>
      </c>
      <c r="O29" s="8">
        <v>2183628</v>
      </c>
      <c r="P29" s="8"/>
      <c r="Q29" s="8">
        <v>382591</v>
      </c>
      <c r="R29" s="8">
        <v>2566219</v>
      </c>
      <c r="S29" s="8"/>
      <c r="T29" s="8"/>
      <c r="U29" s="8"/>
      <c r="V29" s="8"/>
      <c r="W29" s="8">
        <v>5013758</v>
      </c>
      <c r="X29" s="8">
        <v>23709135</v>
      </c>
      <c r="Y29" s="8">
        <v>-18695377</v>
      </c>
      <c r="Z29" s="2">
        <v>-78.85</v>
      </c>
      <c r="AA29" s="6">
        <v>31612179</v>
      </c>
    </row>
    <row r="30" spans="1:27" ht="13.5">
      <c r="A30" s="25" t="s">
        <v>54</v>
      </c>
      <c r="B30" s="24"/>
      <c r="C30" s="6">
        <v>12508</v>
      </c>
      <c r="D30" s="6"/>
      <c r="E30" s="7">
        <v>235544</v>
      </c>
      <c r="F30" s="8">
        <v>235544</v>
      </c>
      <c r="G30" s="8">
        <v>2173</v>
      </c>
      <c r="H30" s="8">
        <v>2222</v>
      </c>
      <c r="I30" s="8"/>
      <c r="J30" s="8">
        <v>4395</v>
      </c>
      <c r="K30" s="8">
        <v>835</v>
      </c>
      <c r="L30" s="8">
        <v>20470</v>
      </c>
      <c r="M30" s="8"/>
      <c r="N30" s="8">
        <v>21305</v>
      </c>
      <c r="O30" s="8"/>
      <c r="P30" s="8">
        <v>2966</v>
      </c>
      <c r="Q30" s="8">
        <v>75122</v>
      </c>
      <c r="R30" s="8">
        <v>78088</v>
      </c>
      <c r="S30" s="8"/>
      <c r="T30" s="8"/>
      <c r="U30" s="8"/>
      <c r="V30" s="8"/>
      <c r="W30" s="8">
        <v>103788</v>
      </c>
      <c r="X30" s="8">
        <v>176654</v>
      </c>
      <c r="Y30" s="8">
        <v>-72866</v>
      </c>
      <c r="Z30" s="2">
        <v>-41.25</v>
      </c>
      <c r="AA30" s="6">
        <v>235544</v>
      </c>
    </row>
    <row r="31" spans="1:27" ht="13.5">
      <c r="A31" s="25" t="s">
        <v>55</v>
      </c>
      <c r="B31" s="24"/>
      <c r="C31" s="6">
        <v>454182</v>
      </c>
      <c r="D31" s="6"/>
      <c r="E31" s="7">
        <v>15508675</v>
      </c>
      <c r="F31" s="8">
        <v>16745097</v>
      </c>
      <c r="G31" s="8">
        <v>1119943</v>
      </c>
      <c r="H31" s="8">
        <v>221124</v>
      </c>
      <c r="I31" s="8">
        <v>10273</v>
      </c>
      <c r="J31" s="8">
        <v>1351340</v>
      </c>
      <c r="K31" s="8">
        <v>22970</v>
      </c>
      <c r="L31" s="8"/>
      <c r="M31" s="8">
        <v>83407</v>
      </c>
      <c r="N31" s="8">
        <v>106377</v>
      </c>
      <c r="O31" s="8">
        <v>1169643</v>
      </c>
      <c r="P31" s="8">
        <v>1876567</v>
      </c>
      <c r="Q31" s="8">
        <v>1349538</v>
      </c>
      <c r="R31" s="8">
        <v>4395748</v>
      </c>
      <c r="S31" s="8"/>
      <c r="T31" s="8"/>
      <c r="U31" s="8"/>
      <c r="V31" s="8"/>
      <c r="W31" s="8">
        <v>5853465</v>
      </c>
      <c r="X31" s="8">
        <v>12558816</v>
      </c>
      <c r="Y31" s="8">
        <v>-6705351</v>
      </c>
      <c r="Z31" s="2">
        <v>-53.39</v>
      </c>
      <c r="AA31" s="6">
        <v>16745097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10862379</v>
      </c>
      <c r="D33" s="6"/>
      <c r="E33" s="7">
        <v>20359861</v>
      </c>
      <c r="F33" s="8">
        <v>19141861</v>
      </c>
      <c r="G33" s="8">
        <v>270156</v>
      </c>
      <c r="H33" s="8">
        <v>155705</v>
      </c>
      <c r="I33" s="8">
        <v>111511</v>
      </c>
      <c r="J33" s="8">
        <v>537372</v>
      </c>
      <c r="K33" s="8">
        <v>144584</v>
      </c>
      <c r="L33" s="8">
        <v>648</v>
      </c>
      <c r="M33" s="8">
        <v>3202</v>
      </c>
      <c r="N33" s="8">
        <v>148434</v>
      </c>
      <c r="O33" s="8">
        <v>338271</v>
      </c>
      <c r="P33" s="8">
        <v>877541</v>
      </c>
      <c r="Q33" s="8">
        <v>853368</v>
      </c>
      <c r="R33" s="8">
        <v>2069180</v>
      </c>
      <c r="S33" s="8"/>
      <c r="T33" s="8"/>
      <c r="U33" s="8"/>
      <c r="V33" s="8"/>
      <c r="W33" s="8">
        <v>2754986</v>
      </c>
      <c r="X33" s="8">
        <v>14356399</v>
      </c>
      <c r="Y33" s="8">
        <v>-11601413</v>
      </c>
      <c r="Z33" s="2">
        <v>-80.81</v>
      </c>
      <c r="AA33" s="6">
        <v>19141861</v>
      </c>
    </row>
    <row r="34" spans="1:27" ht="13.5">
      <c r="A34" s="23" t="s">
        <v>57</v>
      </c>
      <c r="B34" s="29"/>
      <c r="C34" s="6">
        <v>1583784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105746151</v>
      </c>
      <c r="D35" s="33">
        <f>SUM(D24:D34)</f>
        <v>0</v>
      </c>
      <c r="E35" s="34">
        <f t="shared" si="1"/>
        <v>225725083</v>
      </c>
      <c r="F35" s="35">
        <f t="shared" si="1"/>
        <v>226116015</v>
      </c>
      <c r="G35" s="35">
        <f t="shared" si="1"/>
        <v>2771878</v>
      </c>
      <c r="H35" s="35">
        <f t="shared" si="1"/>
        <v>1508545</v>
      </c>
      <c r="I35" s="35">
        <f t="shared" si="1"/>
        <v>1894344</v>
      </c>
      <c r="J35" s="35">
        <f t="shared" si="1"/>
        <v>6174767</v>
      </c>
      <c r="K35" s="35">
        <f t="shared" si="1"/>
        <v>168389</v>
      </c>
      <c r="L35" s="35">
        <f t="shared" si="1"/>
        <v>21118</v>
      </c>
      <c r="M35" s="35">
        <f t="shared" si="1"/>
        <v>2707007</v>
      </c>
      <c r="N35" s="35">
        <f t="shared" si="1"/>
        <v>2896514</v>
      </c>
      <c r="O35" s="35">
        <f t="shared" si="1"/>
        <v>3691542</v>
      </c>
      <c r="P35" s="35">
        <f t="shared" si="1"/>
        <v>2758881</v>
      </c>
      <c r="Q35" s="35">
        <f t="shared" si="1"/>
        <v>2667923</v>
      </c>
      <c r="R35" s="35">
        <f t="shared" si="1"/>
        <v>9118346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18189627</v>
      </c>
      <c r="X35" s="35">
        <f t="shared" si="1"/>
        <v>169586961</v>
      </c>
      <c r="Y35" s="35">
        <f t="shared" si="1"/>
        <v>-151397334</v>
      </c>
      <c r="Z35" s="36">
        <f>+IF(X35&lt;&gt;0,+(Y35/X35)*100,0)</f>
        <v>-89.2741594679558</v>
      </c>
      <c r="AA35" s="33">
        <f>SUM(AA24:AA34)</f>
        <v>226116015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-70816326</v>
      </c>
      <c r="D37" s="46">
        <f>+D21-D35</f>
        <v>0</v>
      </c>
      <c r="E37" s="47">
        <f t="shared" si="2"/>
        <v>-28329955</v>
      </c>
      <c r="F37" s="48">
        <f t="shared" si="2"/>
        <v>-824780</v>
      </c>
      <c r="G37" s="48">
        <f t="shared" si="2"/>
        <v>1955305</v>
      </c>
      <c r="H37" s="48">
        <f t="shared" si="2"/>
        <v>-1498292</v>
      </c>
      <c r="I37" s="48">
        <f t="shared" si="2"/>
        <v>2958684</v>
      </c>
      <c r="J37" s="48">
        <f t="shared" si="2"/>
        <v>3415697</v>
      </c>
      <c r="K37" s="48">
        <f t="shared" si="2"/>
        <v>4921857</v>
      </c>
      <c r="L37" s="48">
        <f t="shared" si="2"/>
        <v>4444880</v>
      </c>
      <c r="M37" s="48">
        <f t="shared" si="2"/>
        <v>3203396</v>
      </c>
      <c r="N37" s="48">
        <f t="shared" si="2"/>
        <v>12570133</v>
      </c>
      <c r="O37" s="48">
        <f t="shared" si="2"/>
        <v>1316705</v>
      </c>
      <c r="P37" s="48">
        <f t="shared" si="2"/>
        <v>2392436</v>
      </c>
      <c r="Q37" s="48">
        <f t="shared" si="2"/>
        <v>25982724</v>
      </c>
      <c r="R37" s="48">
        <f t="shared" si="2"/>
        <v>29691865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45677695</v>
      </c>
      <c r="X37" s="48">
        <f>IF(F21=F35,0,X21-X35)</f>
        <v>-618557</v>
      </c>
      <c r="Y37" s="48">
        <f t="shared" si="2"/>
        <v>46296252</v>
      </c>
      <c r="Z37" s="49">
        <f>+IF(X37&lt;&gt;0,+(Y37/X37)*100,0)</f>
        <v>-7484.557122464058</v>
      </c>
      <c r="AA37" s="46">
        <f>+AA21-AA35</f>
        <v>-824780</v>
      </c>
    </row>
    <row r="38" spans="1:27" ht="22.5" customHeight="1">
      <c r="A38" s="50" t="s">
        <v>60</v>
      </c>
      <c r="B38" s="29"/>
      <c r="C38" s="6">
        <v>5710117</v>
      </c>
      <c r="D38" s="6"/>
      <c r="E38" s="7">
        <v>43632050</v>
      </c>
      <c r="F38" s="8">
        <v>25402050</v>
      </c>
      <c r="G38" s="8"/>
      <c r="H38" s="8"/>
      <c r="I38" s="8"/>
      <c r="J38" s="8"/>
      <c r="K38" s="8"/>
      <c r="L38" s="8"/>
      <c r="M38" s="8">
        <v>2925062</v>
      </c>
      <c r="N38" s="8">
        <v>2925062</v>
      </c>
      <c r="O38" s="8"/>
      <c r="P38" s="8"/>
      <c r="Q38" s="8"/>
      <c r="R38" s="8"/>
      <c r="S38" s="8"/>
      <c r="T38" s="8"/>
      <c r="U38" s="8"/>
      <c r="V38" s="8"/>
      <c r="W38" s="8">
        <v>2925062</v>
      </c>
      <c r="X38" s="8">
        <v>19051536</v>
      </c>
      <c r="Y38" s="8">
        <v>-16126474</v>
      </c>
      <c r="Z38" s="2">
        <v>-84.65</v>
      </c>
      <c r="AA38" s="6">
        <v>25402050</v>
      </c>
    </row>
    <row r="39" spans="1:27" ht="57" customHeight="1">
      <c r="A39" s="50" t="s">
        <v>61</v>
      </c>
      <c r="B39" s="29"/>
      <c r="C39" s="28"/>
      <c r="D39" s="28"/>
      <c r="E39" s="7">
        <v>43530</v>
      </c>
      <c r="F39" s="26">
        <v>43530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32646</v>
      </c>
      <c r="Y39" s="26">
        <v>-32646</v>
      </c>
      <c r="Z39" s="27">
        <v>-100</v>
      </c>
      <c r="AA39" s="28">
        <v>43530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-65106209</v>
      </c>
      <c r="D41" s="56">
        <f>SUM(D37:D40)</f>
        <v>0</v>
      </c>
      <c r="E41" s="57">
        <f t="shared" si="3"/>
        <v>15345625</v>
      </c>
      <c r="F41" s="58">
        <f t="shared" si="3"/>
        <v>24620800</v>
      </c>
      <c r="G41" s="58">
        <f t="shared" si="3"/>
        <v>1955305</v>
      </c>
      <c r="H41" s="58">
        <f t="shared" si="3"/>
        <v>-1498292</v>
      </c>
      <c r="I41" s="58">
        <f t="shared" si="3"/>
        <v>2958684</v>
      </c>
      <c r="J41" s="58">
        <f t="shared" si="3"/>
        <v>3415697</v>
      </c>
      <c r="K41" s="58">
        <f t="shared" si="3"/>
        <v>4921857</v>
      </c>
      <c r="L41" s="58">
        <f t="shared" si="3"/>
        <v>4444880</v>
      </c>
      <c r="M41" s="58">
        <f t="shared" si="3"/>
        <v>6128458</v>
      </c>
      <c r="N41" s="58">
        <f t="shared" si="3"/>
        <v>15495195</v>
      </c>
      <c r="O41" s="58">
        <f t="shared" si="3"/>
        <v>1316705</v>
      </c>
      <c r="P41" s="58">
        <f t="shared" si="3"/>
        <v>2392436</v>
      </c>
      <c r="Q41" s="58">
        <f t="shared" si="3"/>
        <v>25982724</v>
      </c>
      <c r="R41" s="58">
        <f t="shared" si="3"/>
        <v>29691865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48602757</v>
      </c>
      <c r="X41" s="58">
        <f t="shared" si="3"/>
        <v>18465625</v>
      </c>
      <c r="Y41" s="58">
        <f t="shared" si="3"/>
        <v>30137132</v>
      </c>
      <c r="Z41" s="59">
        <f>+IF(X41&lt;&gt;0,+(Y41/X41)*100,0)</f>
        <v>163.2066718564901</v>
      </c>
      <c r="AA41" s="56">
        <f>SUM(AA37:AA40)</f>
        <v>24620800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-65106209</v>
      </c>
      <c r="D43" s="64">
        <f>+D41-D42</f>
        <v>0</v>
      </c>
      <c r="E43" s="65">
        <f t="shared" si="4"/>
        <v>15345625</v>
      </c>
      <c r="F43" s="66">
        <f t="shared" si="4"/>
        <v>24620800</v>
      </c>
      <c r="G43" s="66">
        <f t="shared" si="4"/>
        <v>1955305</v>
      </c>
      <c r="H43" s="66">
        <f t="shared" si="4"/>
        <v>-1498292</v>
      </c>
      <c r="I43" s="66">
        <f t="shared" si="4"/>
        <v>2958684</v>
      </c>
      <c r="J43" s="66">
        <f t="shared" si="4"/>
        <v>3415697</v>
      </c>
      <c r="K43" s="66">
        <f t="shared" si="4"/>
        <v>4921857</v>
      </c>
      <c r="L43" s="66">
        <f t="shared" si="4"/>
        <v>4444880</v>
      </c>
      <c r="M43" s="66">
        <f t="shared" si="4"/>
        <v>6128458</v>
      </c>
      <c r="N43" s="66">
        <f t="shared" si="4"/>
        <v>15495195</v>
      </c>
      <c r="O43" s="66">
        <f t="shared" si="4"/>
        <v>1316705</v>
      </c>
      <c r="P43" s="66">
        <f t="shared" si="4"/>
        <v>2392436</v>
      </c>
      <c r="Q43" s="66">
        <f t="shared" si="4"/>
        <v>25982724</v>
      </c>
      <c r="R43" s="66">
        <f t="shared" si="4"/>
        <v>29691865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48602757</v>
      </c>
      <c r="X43" s="66">
        <f t="shared" si="4"/>
        <v>18465625</v>
      </c>
      <c r="Y43" s="66">
        <f t="shared" si="4"/>
        <v>30137132</v>
      </c>
      <c r="Z43" s="67">
        <f>+IF(X43&lt;&gt;0,+(Y43/X43)*100,0)</f>
        <v>163.2066718564901</v>
      </c>
      <c r="AA43" s="64">
        <f>+AA41-AA42</f>
        <v>24620800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-65106209</v>
      </c>
      <c r="D45" s="56">
        <f>SUM(D43:D44)</f>
        <v>0</v>
      </c>
      <c r="E45" s="57">
        <f t="shared" si="5"/>
        <v>15345625</v>
      </c>
      <c r="F45" s="58">
        <f t="shared" si="5"/>
        <v>24620800</v>
      </c>
      <c r="G45" s="58">
        <f t="shared" si="5"/>
        <v>1955305</v>
      </c>
      <c r="H45" s="58">
        <f t="shared" si="5"/>
        <v>-1498292</v>
      </c>
      <c r="I45" s="58">
        <f t="shared" si="5"/>
        <v>2958684</v>
      </c>
      <c r="J45" s="58">
        <f t="shared" si="5"/>
        <v>3415697</v>
      </c>
      <c r="K45" s="58">
        <f t="shared" si="5"/>
        <v>4921857</v>
      </c>
      <c r="L45" s="58">
        <f t="shared" si="5"/>
        <v>4444880</v>
      </c>
      <c r="M45" s="58">
        <f t="shared" si="5"/>
        <v>6128458</v>
      </c>
      <c r="N45" s="58">
        <f t="shared" si="5"/>
        <v>15495195</v>
      </c>
      <c r="O45" s="58">
        <f t="shared" si="5"/>
        <v>1316705</v>
      </c>
      <c r="P45" s="58">
        <f t="shared" si="5"/>
        <v>2392436</v>
      </c>
      <c r="Q45" s="58">
        <f t="shared" si="5"/>
        <v>25982724</v>
      </c>
      <c r="R45" s="58">
        <f t="shared" si="5"/>
        <v>29691865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48602757</v>
      </c>
      <c r="X45" s="58">
        <f t="shared" si="5"/>
        <v>18465625</v>
      </c>
      <c r="Y45" s="58">
        <f t="shared" si="5"/>
        <v>30137132</v>
      </c>
      <c r="Z45" s="59">
        <f>+IF(X45&lt;&gt;0,+(Y45/X45)*100,0)</f>
        <v>163.2066718564901</v>
      </c>
      <c r="AA45" s="56">
        <f>SUM(AA43:AA44)</f>
        <v>24620800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-65106209</v>
      </c>
      <c r="D47" s="71">
        <f>SUM(D45:D46)</f>
        <v>0</v>
      </c>
      <c r="E47" s="72">
        <f t="shared" si="6"/>
        <v>15345625</v>
      </c>
      <c r="F47" s="73">
        <f t="shared" si="6"/>
        <v>24620800</v>
      </c>
      <c r="G47" s="73">
        <f t="shared" si="6"/>
        <v>1955305</v>
      </c>
      <c r="H47" s="74">
        <f t="shared" si="6"/>
        <v>-1498292</v>
      </c>
      <c r="I47" s="74">
        <f t="shared" si="6"/>
        <v>2958684</v>
      </c>
      <c r="J47" s="74">
        <f t="shared" si="6"/>
        <v>3415697</v>
      </c>
      <c r="K47" s="74">
        <f t="shared" si="6"/>
        <v>4921857</v>
      </c>
      <c r="L47" s="74">
        <f t="shared" si="6"/>
        <v>4444880</v>
      </c>
      <c r="M47" s="73">
        <f t="shared" si="6"/>
        <v>6128458</v>
      </c>
      <c r="N47" s="73">
        <f t="shared" si="6"/>
        <v>15495195</v>
      </c>
      <c r="O47" s="74">
        <f t="shared" si="6"/>
        <v>1316705</v>
      </c>
      <c r="P47" s="74">
        <f t="shared" si="6"/>
        <v>2392436</v>
      </c>
      <c r="Q47" s="74">
        <f t="shared" si="6"/>
        <v>25982724</v>
      </c>
      <c r="R47" s="74">
        <f t="shared" si="6"/>
        <v>29691865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48602757</v>
      </c>
      <c r="X47" s="74">
        <f t="shared" si="6"/>
        <v>18465625</v>
      </c>
      <c r="Y47" s="74">
        <f t="shared" si="6"/>
        <v>30137132</v>
      </c>
      <c r="Z47" s="75">
        <f>+IF(X47&lt;&gt;0,+(Y47/X47)*100,0)</f>
        <v>163.2066718564901</v>
      </c>
      <c r="AA47" s="76">
        <f>SUM(AA45:AA46)</f>
        <v>24620800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31240118</v>
      </c>
      <c r="D5" s="6"/>
      <c r="E5" s="7">
        <v>38820998</v>
      </c>
      <c r="F5" s="8">
        <v>40071973</v>
      </c>
      <c r="G5" s="8">
        <v>35243075</v>
      </c>
      <c r="H5" s="8">
        <v>388056</v>
      </c>
      <c r="I5" s="8">
        <v>401187</v>
      </c>
      <c r="J5" s="8">
        <v>36032318</v>
      </c>
      <c r="K5" s="8">
        <v>837455</v>
      </c>
      <c r="L5" s="8">
        <v>381959</v>
      </c>
      <c r="M5" s="8">
        <v>381959</v>
      </c>
      <c r="N5" s="8">
        <v>1601373</v>
      </c>
      <c r="O5" s="8">
        <v>357612</v>
      </c>
      <c r="P5" s="8">
        <v>936948</v>
      </c>
      <c r="Q5" s="8">
        <v>375823</v>
      </c>
      <c r="R5" s="8">
        <v>1670383</v>
      </c>
      <c r="S5" s="8"/>
      <c r="T5" s="8"/>
      <c r="U5" s="8"/>
      <c r="V5" s="8"/>
      <c r="W5" s="8">
        <v>39304074</v>
      </c>
      <c r="X5" s="8">
        <v>30053980</v>
      </c>
      <c r="Y5" s="8">
        <v>9250094</v>
      </c>
      <c r="Z5" s="2">
        <v>30.78</v>
      </c>
      <c r="AA5" s="6">
        <v>40071973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805722</v>
      </c>
      <c r="D9" s="6"/>
      <c r="E9" s="7">
        <v>635680</v>
      </c>
      <c r="F9" s="8">
        <v>635680</v>
      </c>
      <c r="G9" s="8">
        <v>123439</v>
      </c>
      <c r="H9" s="8">
        <v>123439</v>
      </c>
      <c r="I9" s="8">
        <v>123439</v>
      </c>
      <c r="J9" s="8">
        <v>370317</v>
      </c>
      <c r="K9" s="8">
        <v>123439</v>
      </c>
      <c r="L9" s="8">
        <v>123439</v>
      </c>
      <c r="M9" s="8">
        <v>123439</v>
      </c>
      <c r="N9" s="8">
        <v>370317</v>
      </c>
      <c r="O9" s="8">
        <v>121674</v>
      </c>
      <c r="P9" s="8">
        <v>123999</v>
      </c>
      <c r="Q9" s="8">
        <v>126399</v>
      </c>
      <c r="R9" s="8">
        <v>372072</v>
      </c>
      <c r="S9" s="8"/>
      <c r="T9" s="8"/>
      <c r="U9" s="8"/>
      <c r="V9" s="8"/>
      <c r="W9" s="8">
        <v>1112706</v>
      </c>
      <c r="X9" s="8">
        <v>476761</v>
      </c>
      <c r="Y9" s="8">
        <v>635945</v>
      </c>
      <c r="Z9" s="2">
        <v>133.39</v>
      </c>
      <c r="AA9" s="6">
        <v>635680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157176</v>
      </c>
      <c r="D11" s="6"/>
      <c r="E11" s="7">
        <v>686122</v>
      </c>
      <c r="F11" s="8">
        <v>686122</v>
      </c>
      <c r="G11" s="8">
        <v>28622</v>
      </c>
      <c r="H11" s="8">
        <v>31311</v>
      </c>
      <c r="I11" s="8">
        <v>26190</v>
      </c>
      <c r="J11" s="8">
        <v>86123</v>
      </c>
      <c r="K11" s="8">
        <v>28453</v>
      </c>
      <c r="L11" s="8">
        <v>28364</v>
      </c>
      <c r="M11" s="8">
        <v>29990</v>
      </c>
      <c r="N11" s="8">
        <v>86807</v>
      </c>
      <c r="O11" s="8">
        <v>29489</v>
      </c>
      <c r="P11" s="8">
        <v>29489</v>
      </c>
      <c r="Q11" s="8">
        <v>29489</v>
      </c>
      <c r="R11" s="8">
        <v>88467</v>
      </c>
      <c r="S11" s="8"/>
      <c r="T11" s="8"/>
      <c r="U11" s="8"/>
      <c r="V11" s="8"/>
      <c r="W11" s="8">
        <v>261397</v>
      </c>
      <c r="X11" s="8">
        <v>514591</v>
      </c>
      <c r="Y11" s="8">
        <v>-253194</v>
      </c>
      <c r="Z11" s="2">
        <v>-49.2</v>
      </c>
      <c r="AA11" s="6">
        <v>686122</v>
      </c>
    </row>
    <row r="12" spans="1:27" ht="13.5">
      <c r="A12" s="25" t="s">
        <v>37</v>
      </c>
      <c r="B12" s="29"/>
      <c r="C12" s="6">
        <v>1211707</v>
      </c>
      <c r="D12" s="6"/>
      <c r="E12" s="7">
        <v>2915849</v>
      </c>
      <c r="F12" s="8">
        <v>2915849</v>
      </c>
      <c r="G12" s="8">
        <v>43783</v>
      </c>
      <c r="H12" s="8">
        <v>121760</v>
      </c>
      <c r="I12" s="8">
        <v>270527</v>
      </c>
      <c r="J12" s="8">
        <v>436070</v>
      </c>
      <c r="K12" s="8">
        <v>121144</v>
      </c>
      <c r="L12" s="8">
        <v>46368</v>
      </c>
      <c r="M12" s="8">
        <v>76187</v>
      </c>
      <c r="N12" s="8">
        <v>243699</v>
      </c>
      <c r="O12" s="8">
        <v>135166</v>
      </c>
      <c r="P12" s="8">
        <v>180383</v>
      </c>
      <c r="Q12" s="8">
        <v>186223</v>
      </c>
      <c r="R12" s="8">
        <v>501772</v>
      </c>
      <c r="S12" s="8"/>
      <c r="T12" s="8"/>
      <c r="U12" s="8"/>
      <c r="V12" s="8"/>
      <c r="W12" s="8">
        <v>1181541</v>
      </c>
      <c r="X12" s="8">
        <v>2186888</v>
      </c>
      <c r="Y12" s="8">
        <v>-1005347</v>
      </c>
      <c r="Z12" s="2">
        <v>-45.97</v>
      </c>
      <c r="AA12" s="6">
        <v>2915849</v>
      </c>
    </row>
    <row r="13" spans="1:27" ht="13.5">
      <c r="A13" s="23" t="s">
        <v>38</v>
      </c>
      <c r="B13" s="29"/>
      <c r="C13" s="6">
        <v>2085764</v>
      </c>
      <c r="D13" s="6"/>
      <c r="E13" s="7">
        <v>5031824</v>
      </c>
      <c r="F13" s="8">
        <v>5031824</v>
      </c>
      <c r="G13" s="8">
        <v>196271</v>
      </c>
      <c r="H13" s="8">
        <v>213566</v>
      </c>
      <c r="I13" s="8">
        <v>216580</v>
      </c>
      <c r="J13" s="8">
        <v>626417</v>
      </c>
      <c r="K13" s="8">
        <v>463380</v>
      </c>
      <c r="L13" s="8">
        <v>439069</v>
      </c>
      <c r="M13" s="8">
        <v>292976</v>
      </c>
      <c r="N13" s="8">
        <v>1195425</v>
      </c>
      <c r="O13" s="8">
        <v>256007</v>
      </c>
      <c r="P13" s="8">
        <v>260192</v>
      </c>
      <c r="Q13" s="8">
        <v>267771</v>
      </c>
      <c r="R13" s="8">
        <v>783970</v>
      </c>
      <c r="S13" s="8"/>
      <c r="T13" s="8"/>
      <c r="U13" s="8"/>
      <c r="V13" s="8"/>
      <c r="W13" s="8">
        <v>2605812</v>
      </c>
      <c r="X13" s="8">
        <v>3773867</v>
      </c>
      <c r="Y13" s="8">
        <v>-1168055</v>
      </c>
      <c r="Z13" s="2">
        <v>-30.95</v>
      </c>
      <c r="AA13" s="6">
        <v>5031824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1154950</v>
      </c>
      <c r="D15" s="6"/>
      <c r="E15" s="7">
        <v>5680577</v>
      </c>
      <c r="F15" s="8">
        <v>1291202</v>
      </c>
      <c r="G15" s="8">
        <v>65030</v>
      </c>
      <c r="H15" s="8">
        <v>27900</v>
      </c>
      <c r="I15" s="8">
        <v>10450</v>
      </c>
      <c r="J15" s="8">
        <v>103380</v>
      </c>
      <c r="K15" s="8">
        <v>21525</v>
      </c>
      <c r="L15" s="8">
        <v>3850</v>
      </c>
      <c r="M15" s="8">
        <v>500</v>
      </c>
      <c r="N15" s="8">
        <v>25875</v>
      </c>
      <c r="O15" s="8">
        <v>1500</v>
      </c>
      <c r="P15" s="8">
        <v>1400</v>
      </c>
      <c r="Q15" s="8">
        <v>22125</v>
      </c>
      <c r="R15" s="8">
        <v>25025</v>
      </c>
      <c r="S15" s="8"/>
      <c r="T15" s="8"/>
      <c r="U15" s="8"/>
      <c r="V15" s="8"/>
      <c r="W15" s="8">
        <v>154280</v>
      </c>
      <c r="X15" s="8">
        <v>968402</v>
      </c>
      <c r="Y15" s="8">
        <v>-814122</v>
      </c>
      <c r="Z15" s="2">
        <v>-84.07</v>
      </c>
      <c r="AA15" s="6">
        <v>1291202</v>
      </c>
    </row>
    <row r="16" spans="1:27" ht="13.5">
      <c r="A16" s="23" t="s">
        <v>41</v>
      </c>
      <c r="B16" s="29"/>
      <c r="C16" s="6">
        <v>1756357</v>
      </c>
      <c r="D16" s="6"/>
      <c r="E16" s="7">
        <v>2365818</v>
      </c>
      <c r="F16" s="8">
        <v>2365818</v>
      </c>
      <c r="G16" s="8">
        <v>224053</v>
      </c>
      <c r="H16" s="8">
        <v>191830</v>
      </c>
      <c r="I16" s="8">
        <v>178338</v>
      </c>
      <c r="J16" s="8">
        <v>594221</v>
      </c>
      <c r="K16" s="8">
        <v>219603</v>
      </c>
      <c r="L16" s="8">
        <v>230363</v>
      </c>
      <c r="M16" s="8">
        <v>112119</v>
      </c>
      <c r="N16" s="8">
        <v>562085</v>
      </c>
      <c r="O16" s="8">
        <v>79252</v>
      </c>
      <c r="P16" s="8">
        <v>189128</v>
      </c>
      <c r="Q16" s="8">
        <v>156688</v>
      </c>
      <c r="R16" s="8">
        <v>425068</v>
      </c>
      <c r="S16" s="8"/>
      <c r="T16" s="8"/>
      <c r="U16" s="8"/>
      <c r="V16" s="8"/>
      <c r="W16" s="8">
        <v>1581374</v>
      </c>
      <c r="X16" s="8">
        <v>1774362</v>
      </c>
      <c r="Y16" s="8">
        <v>-192988</v>
      </c>
      <c r="Z16" s="2">
        <v>-10.88</v>
      </c>
      <c r="AA16" s="6">
        <v>2365818</v>
      </c>
    </row>
    <row r="17" spans="1:27" ht="13.5">
      <c r="A17" s="23" t="s">
        <v>42</v>
      </c>
      <c r="B17" s="29"/>
      <c r="C17" s="6">
        <v>391981</v>
      </c>
      <c r="D17" s="6"/>
      <c r="E17" s="7">
        <v>535580</v>
      </c>
      <c r="F17" s="8">
        <v>535580</v>
      </c>
      <c r="G17" s="8">
        <v>39391</v>
      </c>
      <c r="H17" s="8">
        <v>45016</v>
      </c>
      <c r="I17" s="8">
        <v>24820</v>
      </c>
      <c r="J17" s="8">
        <v>109227</v>
      </c>
      <c r="K17" s="8">
        <v>34412</v>
      </c>
      <c r="L17" s="8">
        <v>33202</v>
      </c>
      <c r="M17" s="8">
        <v>25550</v>
      </c>
      <c r="N17" s="8">
        <v>93164</v>
      </c>
      <c r="O17" s="8">
        <v>25997</v>
      </c>
      <c r="P17" s="8">
        <v>28532</v>
      </c>
      <c r="Q17" s="8">
        <v>54319</v>
      </c>
      <c r="R17" s="8">
        <v>108848</v>
      </c>
      <c r="S17" s="8"/>
      <c r="T17" s="8"/>
      <c r="U17" s="8"/>
      <c r="V17" s="8"/>
      <c r="W17" s="8">
        <v>311239</v>
      </c>
      <c r="X17" s="8">
        <v>401684</v>
      </c>
      <c r="Y17" s="8">
        <v>-90445</v>
      </c>
      <c r="Z17" s="2">
        <v>-22.52</v>
      </c>
      <c r="AA17" s="6">
        <v>535580</v>
      </c>
    </row>
    <row r="18" spans="1:27" ht="13.5">
      <c r="A18" s="23" t="s">
        <v>43</v>
      </c>
      <c r="B18" s="29"/>
      <c r="C18" s="6">
        <v>94957414</v>
      </c>
      <c r="D18" s="6"/>
      <c r="E18" s="7">
        <v>89199316</v>
      </c>
      <c r="F18" s="8">
        <v>89278516</v>
      </c>
      <c r="G18" s="8">
        <v>34504309</v>
      </c>
      <c r="H18" s="8">
        <v>2880000</v>
      </c>
      <c r="I18" s="8">
        <v>500000</v>
      </c>
      <c r="J18" s="8">
        <v>37884309</v>
      </c>
      <c r="K18" s="8">
        <v>62557</v>
      </c>
      <c r="L18" s="8">
        <v>13800</v>
      </c>
      <c r="M18" s="8">
        <v>26197000</v>
      </c>
      <c r="N18" s="8">
        <v>26273357</v>
      </c>
      <c r="O18" s="8">
        <v>34083</v>
      </c>
      <c r="P18" s="8"/>
      <c r="Q18" s="8">
        <v>20715400</v>
      </c>
      <c r="R18" s="8">
        <v>20749483</v>
      </c>
      <c r="S18" s="8"/>
      <c r="T18" s="8"/>
      <c r="U18" s="8"/>
      <c r="V18" s="8"/>
      <c r="W18" s="8">
        <v>84907149</v>
      </c>
      <c r="X18" s="8">
        <v>66958885</v>
      </c>
      <c r="Y18" s="8">
        <v>17948264</v>
      </c>
      <c r="Z18" s="2">
        <v>26.8</v>
      </c>
      <c r="AA18" s="6">
        <v>89278516</v>
      </c>
    </row>
    <row r="19" spans="1:27" ht="13.5">
      <c r="A19" s="23" t="s">
        <v>44</v>
      </c>
      <c r="B19" s="29"/>
      <c r="C19" s="6">
        <v>195609</v>
      </c>
      <c r="D19" s="6"/>
      <c r="E19" s="7">
        <v>4860249</v>
      </c>
      <c r="F19" s="26">
        <v>4908944</v>
      </c>
      <c r="G19" s="26">
        <v>8743</v>
      </c>
      <c r="H19" s="26">
        <v>16307</v>
      </c>
      <c r="I19" s="26">
        <v>35564</v>
      </c>
      <c r="J19" s="26">
        <v>60614</v>
      </c>
      <c r="K19" s="26">
        <v>35244</v>
      </c>
      <c r="L19" s="26">
        <v>38851</v>
      </c>
      <c r="M19" s="26">
        <v>48808</v>
      </c>
      <c r="N19" s="26">
        <v>122903</v>
      </c>
      <c r="O19" s="26">
        <v>38949</v>
      </c>
      <c r="P19" s="26">
        <v>10601</v>
      </c>
      <c r="Q19" s="26">
        <v>18970</v>
      </c>
      <c r="R19" s="26">
        <v>68520</v>
      </c>
      <c r="S19" s="26"/>
      <c r="T19" s="26"/>
      <c r="U19" s="26"/>
      <c r="V19" s="26"/>
      <c r="W19" s="26">
        <v>252037</v>
      </c>
      <c r="X19" s="26">
        <v>3681707</v>
      </c>
      <c r="Y19" s="26">
        <v>-3429670</v>
      </c>
      <c r="Z19" s="27">
        <v>-93.15</v>
      </c>
      <c r="AA19" s="28">
        <v>4908944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133956798</v>
      </c>
      <c r="D21" s="33">
        <f t="shared" si="0"/>
        <v>0</v>
      </c>
      <c r="E21" s="34">
        <f t="shared" si="0"/>
        <v>150732013</v>
      </c>
      <c r="F21" s="35">
        <f t="shared" si="0"/>
        <v>147721508</v>
      </c>
      <c r="G21" s="35">
        <f t="shared" si="0"/>
        <v>70476716</v>
      </c>
      <c r="H21" s="35">
        <f t="shared" si="0"/>
        <v>4039185</v>
      </c>
      <c r="I21" s="35">
        <f t="shared" si="0"/>
        <v>1787095</v>
      </c>
      <c r="J21" s="35">
        <f t="shared" si="0"/>
        <v>76302996</v>
      </c>
      <c r="K21" s="35">
        <f t="shared" si="0"/>
        <v>1947212</v>
      </c>
      <c r="L21" s="35">
        <f t="shared" si="0"/>
        <v>1339265</v>
      </c>
      <c r="M21" s="35">
        <f t="shared" si="0"/>
        <v>27288528</v>
      </c>
      <c r="N21" s="35">
        <f t="shared" si="0"/>
        <v>30575005</v>
      </c>
      <c r="O21" s="35">
        <f t="shared" si="0"/>
        <v>1079729</v>
      </c>
      <c r="P21" s="35">
        <f t="shared" si="0"/>
        <v>1760672</v>
      </c>
      <c r="Q21" s="35">
        <f t="shared" si="0"/>
        <v>21953207</v>
      </c>
      <c r="R21" s="35">
        <f t="shared" si="0"/>
        <v>24793608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131671609</v>
      </c>
      <c r="X21" s="35">
        <f t="shared" si="0"/>
        <v>110791127</v>
      </c>
      <c r="Y21" s="35">
        <f t="shared" si="0"/>
        <v>20880482</v>
      </c>
      <c r="Z21" s="36">
        <f>+IF(X21&lt;&gt;0,+(Y21/X21)*100,0)</f>
        <v>18.846709628651038</v>
      </c>
      <c r="AA21" s="33">
        <f>SUM(AA5:AA20)</f>
        <v>147721508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66620096</v>
      </c>
      <c r="D24" s="6"/>
      <c r="E24" s="7">
        <v>69481672</v>
      </c>
      <c r="F24" s="8">
        <v>69751231</v>
      </c>
      <c r="G24" s="8">
        <v>5592369</v>
      </c>
      <c r="H24" s="8">
        <v>5253182</v>
      </c>
      <c r="I24" s="8">
        <v>6574572</v>
      </c>
      <c r="J24" s="8">
        <v>17420123</v>
      </c>
      <c r="K24" s="8">
        <v>5535525</v>
      </c>
      <c r="L24" s="8">
        <v>5426229</v>
      </c>
      <c r="M24" s="8">
        <v>8438115</v>
      </c>
      <c r="N24" s="8">
        <v>19399869</v>
      </c>
      <c r="O24" s="8">
        <v>5450755</v>
      </c>
      <c r="P24" s="8">
        <v>5391281</v>
      </c>
      <c r="Q24" s="8">
        <v>5818328</v>
      </c>
      <c r="R24" s="8">
        <v>16660364</v>
      </c>
      <c r="S24" s="8"/>
      <c r="T24" s="8"/>
      <c r="U24" s="8"/>
      <c r="V24" s="8"/>
      <c r="W24" s="8">
        <v>53480356</v>
      </c>
      <c r="X24" s="8">
        <v>52313368</v>
      </c>
      <c r="Y24" s="8">
        <v>1166988</v>
      </c>
      <c r="Z24" s="2">
        <v>2.23</v>
      </c>
      <c r="AA24" s="6">
        <v>69751231</v>
      </c>
    </row>
    <row r="25" spans="1:27" ht="13.5">
      <c r="A25" s="25" t="s">
        <v>49</v>
      </c>
      <c r="B25" s="24"/>
      <c r="C25" s="6">
        <v>8602035</v>
      </c>
      <c r="D25" s="6"/>
      <c r="E25" s="7">
        <v>9051212</v>
      </c>
      <c r="F25" s="8">
        <v>10446057</v>
      </c>
      <c r="G25" s="8">
        <v>745265</v>
      </c>
      <c r="H25" s="8">
        <v>737004</v>
      </c>
      <c r="I25" s="8">
        <v>722035</v>
      </c>
      <c r="J25" s="8">
        <v>2204304</v>
      </c>
      <c r="K25" s="8">
        <v>722035</v>
      </c>
      <c r="L25" s="8">
        <v>728220</v>
      </c>
      <c r="M25" s="8">
        <v>759640</v>
      </c>
      <c r="N25" s="8">
        <v>2209895</v>
      </c>
      <c r="O25" s="8">
        <v>753898</v>
      </c>
      <c r="P25" s="8">
        <v>753750</v>
      </c>
      <c r="Q25" s="8">
        <v>753750</v>
      </c>
      <c r="R25" s="8">
        <v>2261398</v>
      </c>
      <c r="S25" s="8"/>
      <c r="T25" s="8"/>
      <c r="U25" s="8"/>
      <c r="V25" s="8"/>
      <c r="W25" s="8">
        <v>6675597</v>
      </c>
      <c r="X25" s="8">
        <v>7834545</v>
      </c>
      <c r="Y25" s="8">
        <v>-1158948</v>
      </c>
      <c r="Z25" s="2">
        <v>-14.79</v>
      </c>
      <c r="AA25" s="6">
        <v>10446057</v>
      </c>
    </row>
    <row r="26" spans="1:27" ht="13.5">
      <c r="A26" s="25" t="s">
        <v>50</v>
      </c>
      <c r="B26" s="24"/>
      <c r="C26" s="6">
        <v>-399151</v>
      </c>
      <c r="D26" s="6"/>
      <c r="E26" s="7">
        <v>1756419</v>
      </c>
      <c r="F26" s="8">
        <v>1756419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1317315</v>
      </c>
      <c r="Y26" s="8">
        <v>-1317315</v>
      </c>
      <c r="Z26" s="2">
        <v>-100</v>
      </c>
      <c r="AA26" s="6">
        <v>1756419</v>
      </c>
    </row>
    <row r="27" spans="1:27" ht="13.5">
      <c r="A27" s="25" t="s">
        <v>51</v>
      </c>
      <c r="B27" s="24"/>
      <c r="C27" s="6">
        <v>20680099</v>
      </c>
      <c r="D27" s="6"/>
      <c r="E27" s="7">
        <v>10575593</v>
      </c>
      <c r="F27" s="8">
        <v>19120693</v>
      </c>
      <c r="G27" s="8"/>
      <c r="H27" s="8"/>
      <c r="I27" s="8"/>
      <c r="J27" s="8"/>
      <c r="K27" s="8"/>
      <c r="L27" s="8"/>
      <c r="M27" s="8">
        <v>9560347</v>
      </c>
      <c r="N27" s="8">
        <v>9560347</v>
      </c>
      <c r="O27" s="8"/>
      <c r="P27" s="8"/>
      <c r="Q27" s="8">
        <v>5348029</v>
      </c>
      <c r="R27" s="8">
        <v>5348029</v>
      </c>
      <c r="S27" s="8"/>
      <c r="T27" s="8"/>
      <c r="U27" s="8"/>
      <c r="V27" s="8"/>
      <c r="W27" s="8">
        <v>14908376</v>
      </c>
      <c r="X27" s="8">
        <v>14340517</v>
      </c>
      <c r="Y27" s="8">
        <v>567859</v>
      </c>
      <c r="Z27" s="2">
        <v>3.96</v>
      </c>
      <c r="AA27" s="6">
        <v>19120693</v>
      </c>
    </row>
    <row r="28" spans="1:27" ht="13.5">
      <c r="A28" s="25" t="s">
        <v>52</v>
      </c>
      <c r="B28" s="24"/>
      <c r="C28" s="6">
        <v>788304</v>
      </c>
      <c r="D28" s="6"/>
      <c r="E28" s="7"/>
      <c r="F28" s="8"/>
      <c r="G28" s="8"/>
      <c r="H28" s="8"/>
      <c r="I28" s="8">
        <v>2507</v>
      </c>
      <c r="J28" s="8">
        <v>2507</v>
      </c>
      <c r="K28" s="8">
        <v>1208</v>
      </c>
      <c r="L28" s="8">
        <v>4388</v>
      </c>
      <c r="M28" s="8">
        <v>397</v>
      </c>
      <c r="N28" s="8">
        <v>5993</v>
      </c>
      <c r="O28" s="8">
        <v>-5511</v>
      </c>
      <c r="P28" s="8">
        <v>3102</v>
      </c>
      <c r="Q28" s="8">
        <v>13</v>
      </c>
      <c r="R28" s="8">
        <v>-2396</v>
      </c>
      <c r="S28" s="8"/>
      <c r="T28" s="8"/>
      <c r="U28" s="8"/>
      <c r="V28" s="8"/>
      <c r="W28" s="8">
        <v>6104</v>
      </c>
      <c r="X28" s="8"/>
      <c r="Y28" s="8">
        <v>6104</v>
      </c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2661112</v>
      </c>
      <c r="D30" s="6"/>
      <c r="E30" s="7">
        <v>2630011</v>
      </c>
      <c r="F30" s="8">
        <v>2990511</v>
      </c>
      <c r="G30" s="8">
        <v>43858</v>
      </c>
      <c r="H30" s="8">
        <v>153730</v>
      </c>
      <c r="I30" s="8">
        <v>133900</v>
      </c>
      <c r="J30" s="8">
        <v>331488</v>
      </c>
      <c r="K30" s="8">
        <v>481313</v>
      </c>
      <c r="L30" s="8">
        <v>351790</v>
      </c>
      <c r="M30" s="8">
        <v>226065</v>
      </c>
      <c r="N30" s="8">
        <v>1059168</v>
      </c>
      <c r="O30" s="8">
        <v>58074</v>
      </c>
      <c r="P30" s="8">
        <v>76982</v>
      </c>
      <c r="Q30" s="8">
        <v>394639</v>
      </c>
      <c r="R30" s="8">
        <v>529695</v>
      </c>
      <c r="S30" s="8"/>
      <c r="T30" s="8"/>
      <c r="U30" s="8"/>
      <c r="V30" s="8"/>
      <c r="W30" s="8">
        <v>1920351</v>
      </c>
      <c r="X30" s="8">
        <v>2242884</v>
      </c>
      <c r="Y30" s="8">
        <v>-322533</v>
      </c>
      <c r="Z30" s="2">
        <v>-14.38</v>
      </c>
      <c r="AA30" s="6">
        <v>2990511</v>
      </c>
    </row>
    <row r="31" spans="1:27" ht="13.5">
      <c r="A31" s="25" t="s">
        <v>55</v>
      </c>
      <c r="B31" s="24"/>
      <c r="C31" s="6">
        <v>32729403</v>
      </c>
      <c r="D31" s="6"/>
      <c r="E31" s="7">
        <v>18954163</v>
      </c>
      <c r="F31" s="8">
        <v>19431791</v>
      </c>
      <c r="G31" s="8">
        <v>570586</v>
      </c>
      <c r="H31" s="8">
        <v>1348657</v>
      </c>
      <c r="I31" s="8">
        <v>1743310</v>
      </c>
      <c r="J31" s="8">
        <v>3662553</v>
      </c>
      <c r="K31" s="8">
        <v>2392416</v>
      </c>
      <c r="L31" s="8">
        <v>1466105</v>
      </c>
      <c r="M31" s="8">
        <v>2772560</v>
      </c>
      <c r="N31" s="8">
        <v>6631081</v>
      </c>
      <c r="O31" s="8">
        <v>568307</v>
      </c>
      <c r="P31" s="8">
        <v>582456</v>
      </c>
      <c r="Q31" s="8">
        <v>847179</v>
      </c>
      <c r="R31" s="8">
        <v>1997942</v>
      </c>
      <c r="S31" s="8"/>
      <c r="T31" s="8"/>
      <c r="U31" s="8"/>
      <c r="V31" s="8"/>
      <c r="W31" s="8">
        <v>12291576</v>
      </c>
      <c r="X31" s="8">
        <v>14573837</v>
      </c>
      <c r="Y31" s="8">
        <v>-2282261</v>
      </c>
      <c r="Z31" s="2">
        <v>-15.66</v>
      </c>
      <c r="AA31" s="6">
        <v>19431791</v>
      </c>
    </row>
    <row r="32" spans="1:27" ht="13.5">
      <c r="A32" s="25" t="s">
        <v>43</v>
      </c>
      <c r="B32" s="24"/>
      <c r="C32" s="6">
        <v>50000</v>
      </c>
      <c r="D32" s="6"/>
      <c r="E32" s="7">
        <v>52600</v>
      </c>
      <c r="F32" s="8">
        <v>52600</v>
      </c>
      <c r="G32" s="8"/>
      <c r="H32" s="8"/>
      <c r="I32" s="8">
        <v>50000</v>
      </c>
      <c r="J32" s="8">
        <v>50000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50000</v>
      </c>
      <c r="X32" s="8">
        <v>39451</v>
      </c>
      <c r="Y32" s="8">
        <v>10549</v>
      </c>
      <c r="Z32" s="2">
        <v>26.74</v>
      </c>
      <c r="AA32" s="6">
        <v>52600</v>
      </c>
    </row>
    <row r="33" spans="1:27" ht="13.5">
      <c r="A33" s="25" t="s">
        <v>56</v>
      </c>
      <c r="B33" s="24"/>
      <c r="C33" s="6">
        <v>18723994</v>
      </c>
      <c r="D33" s="6"/>
      <c r="E33" s="7">
        <v>19585267</v>
      </c>
      <c r="F33" s="8">
        <v>20260364</v>
      </c>
      <c r="G33" s="8">
        <v>2370176</v>
      </c>
      <c r="H33" s="8">
        <v>1405754</v>
      </c>
      <c r="I33" s="8">
        <v>1366990</v>
      </c>
      <c r="J33" s="8">
        <v>5142920</v>
      </c>
      <c r="K33" s="8">
        <v>1790857</v>
      </c>
      <c r="L33" s="8">
        <v>1687745</v>
      </c>
      <c r="M33" s="8">
        <v>1167001</v>
      </c>
      <c r="N33" s="8">
        <v>4645603</v>
      </c>
      <c r="O33" s="8">
        <v>873547</v>
      </c>
      <c r="P33" s="8">
        <v>2200880</v>
      </c>
      <c r="Q33" s="8">
        <v>1546643</v>
      </c>
      <c r="R33" s="8">
        <v>4621070</v>
      </c>
      <c r="S33" s="8"/>
      <c r="T33" s="8"/>
      <c r="U33" s="8"/>
      <c r="V33" s="8"/>
      <c r="W33" s="8">
        <v>14409593</v>
      </c>
      <c r="X33" s="8">
        <v>15195293</v>
      </c>
      <c r="Y33" s="8">
        <v>-785700</v>
      </c>
      <c r="Z33" s="2">
        <v>-5.17</v>
      </c>
      <c r="AA33" s="6">
        <v>20260364</v>
      </c>
    </row>
    <row r="34" spans="1:27" ht="13.5">
      <c r="A34" s="23" t="s">
        <v>57</v>
      </c>
      <c r="B34" s="29"/>
      <c r="C34" s="6">
        <v>1421365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151877257</v>
      </c>
      <c r="D35" s="33">
        <f>SUM(D24:D34)</f>
        <v>0</v>
      </c>
      <c r="E35" s="34">
        <f t="shared" si="1"/>
        <v>132086937</v>
      </c>
      <c r="F35" s="35">
        <f t="shared" si="1"/>
        <v>143809666</v>
      </c>
      <c r="G35" s="35">
        <f t="shared" si="1"/>
        <v>9322254</v>
      </c>
      <c r="H35" s="35">
        <f t="shared" si="1"/>
        <v>8898327</v>
      </c>
      <c r="I35" s="35">
        <f t="shared" si="1"/>
        <v>10593314</v>
      </c>
      <c r="J35" s="35">
        <f t="shared" si="1"/>
        <v>28813895</v>
      </c>
      <c r="K35" s="35">
        <f t="shared" si="1"/>
        <v>10923354</v>
      </c>
      <c r="L35" s="35">
        <f t="shared" si="1"/>
        <v>9664477</v>
      </c>
      <c r="M35" s="35">
        <f t="shared" si="1"/>
        <v>22924125</v>
      </c>
      <c r="N35" s="35">
        <f t="shared" si="1"/>
        <v>43511956</v>
      </c>
      <c r="O35" s="35">
        <f t="shared" si="1"/>
        <v>7699070</v>
      </c>
      <c r="P35" s="35">
        <f t="shared" si="1"/>
        <v>9008451</v>
      </c>
      <c r="Q35" s="35">
        <f t="shared" si="1"/>
        <v>14708581</v>
      </c>
      <c r="R35" s="35">
        <f t="shared" si="1"/>
        <v>31416102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103741953</v>
      </c>
      <c r="X35" s="35">
        <f t="shared" si="1"/>
        <v>107857210</v>
      </c>
      <c r="Y35" s="35">
        <f t="shared" si="1"/>
        <v>-4115257</v>
      </c>
      <c r="Z35" s="36">
        <f>+IF(X35&lt;&gt;0,+(Y35/X35)*100,0)</f>
        <v>-3.8154676910333576</v>
      </c>
      <c r="AA35" s="33">
        <f>SUM(AA24:AA34)</f>
        <v>143809666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-17920459</v>
      </c>
      <c r="D37" s="46">
        <f>+D21-D35</f>
        <v>0</v>
      </c>
      <c r="E37" s="47">
        <f t="shared" si="2"/>
        <v>18645076</v>
      </c>
      <c r="F37" s="48">
        <f t="shared" si="2"/>
        <v>3911842</v>
      </c>
      <c r="G37" s="48">
        <f t="shared" si="2"/>
        <v>61154462</v>
      </c>
      <c r="H37" s="48">
        <f t="shared" si="2"/>
        <v>-4859142</v>
      </c>
      <c r="I37" s="48">
        <f t="shared" si="2"/>
        <v>-8806219</v>
      </c>
      <c r="J37" s="48">
        <f t="shared" si="2"/>
        <v>47489101</v>
      </c>
      <c r="K37" s="48">
        <f t="shared" si="2"/>
        <v>-8976142</v>
      </c>
      <c r="L37" s="48">
        <f t="shared" si="2"/>
        <v>-8325212</v>
      </c>
      <c r="M37" s="48">
        <f t="shared" si="2"/>
        <v>4364403</v>
      </c>
      <c r="N37" s="48">
        <f t="shared" si="2"/>
        <v>-12936951</v>
      </c>
      <c r="O37" s="48">
        <f t="shared" si="2"/>
        <v>-6619341</v>
      </c>
      <c r="P37" s="48">
        <f t="shared" si="2"/>
        <v>-7247779</v>
      </c>
      <c r="Q37" s="48">
        <f t="shared" si="2"/>
        <v>7244626</v>
      </c>
      <c r="R37" s="48">
        <f t="shared" si="2"/>
        <v>-6622494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27929656</v>
      </c>
      <c r="X37" s="48">
        <f>IF(F21=F35,0,X21-X35)</f>
        <v>2933917</v>
      </c>
      <c r="Y37" s="48">
        <f t="shared" si="2"/>
        <v>24995739</v>
      </c>
      <c r="Z37" s="49">
        <f>+IF(X37&lt;&gt;0,+(Y37/X37)*100,0)</f>
        <v>851.957945640589</v>
      </c>
      <c r="AA37" s="46">
        <f>+AA21-AA35</f>
        <v>3911842</v>
      </c>
    </row>
    <row r="38" spans="1:27" ht="22.5" customHeight="1">
      <c r="A38" s="50" t="s">
        <v>60</v>
      </c>
      <c r="B38" s="29"/>
      <c r="C38" s="6">
        <v>31815900</v>
      </c>
      <c r="D38" s="6"/>
      <c r="E38" s="7">
        <v>26538800</v>
      </c>
      <c r="F38" s="8">
        <v>26538800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19904099</v>
      </c>
      <c r="Y38" s="8">
        <v>-19904099</v>
      </c>
      <c r="Z38" s="2">
        <v>-100</v>
      </c>
      <c r="AA38" s="6">
        <v>26538800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13895441</v>
      </c>
      <c r="D41" s="56">
        <f>SUM(D37:D40)</f>
        <v>0</v>
      </c>
      <c r="E41" s="57">
        <f t="shared" si="3"/>
        <v>45183876</v>
      </c>
      <c r="F41" s="58">
        <f t="shared" si="3"/>
        <v>30450642</v>
      </c>
      <c r="G41" s="58">
        <f t="shared" si="3"/>
        <v>61154462</v>
      </c>
      <c r="H41" s="58">
        <f t="shared" si="3"/>
        <v>-4859142</v>
      </c>
      <c r="I41" s="58">
        <f t="shared" si="3"/>
        <v>-8806219</v>
      </c>
      <c r="J41" s="58">
        <f t="shared" si="3"/>
        <v>47489101</v>
      </c>
      <c r="K41" s="58">
        <f t="shared" si="3"/>
        <v>-8976142</v>
      </c>
      <c r="L41" s="58">
        <f t="shared" si="3"/>
        <v>-8325212</v>
      </c>
      <c r="M41" s="58">
        <f t="shared" si="3"/>
        <v>4364403</v>
      </c>
      <c r="N41" s="58">
        <f t="shared" si="3"/>
        <v>-12936951</v>
      </c>
      <c r="O41" s="58">
        <f t="shared" si="3"/>
        <v>-6619341</v>
      </c>
      <c r="P41" s="58">
        <f t="shared" si="3"/>
        <v>-7247779</v>
      </c>
      <c r="Q41" s="58">
        <f t="shared" si="3"/>
        <v>7244626</v>
      </c>
      <c r="R41" s="58">
        <f t="shared" si="3"/>
        <v>-6622494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27929656</v>
      </c>
      <c r="X41" s="58">
        <f t="shared" si="3"/>
        <v>22838016</v>
      </c>
      <c r="Y41" s="58">
        <f t="shared" si="3"/>
        <v>5091640</v>
      </c>
      <c r="Z41" s="59">
        <f>+IF(X41&lt;&gt;0,+(Y41/X41)*100,0)</f>
        <v>22.294581105469057</v>
      </c>
      <c r="AA41" s="56">
        <f>SUM(AA37:AA40)</f>
        <v>30450642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13895441</v>
      </c>
      <c r="D43" s="64">
        <f>+D41-D42</f>
        <v>0</v>
      </c>
      <c r="E43" s="65">
        <f t="shared" si="4"/>
        <v>45183876</v>
      </c>
      <c r="F43" s="66">
        <f t="shared" si="4"/>
        <v>30450642</v>
      </c>
      <c r="G43" s="66">
        <f t="shared" si="4"/>
        <v>61154462</v>
      </c>
      <c r="H43" s="66">
        <f t="shared" si="4"/>
        <v>-4859142</v>
      </c>
      <c r="I43" s="66">
        <f t="shared" si="4"/>
        <v>-8806219</v>
      </c>
      <c r="J43" s="66">
        <f t="shared" si="4"/>
        <v>47489101</v>
      </c>
      <c r="K43" s="66">
        <f t="shared" si="4"/>
        <v>-8976142</v>
      </c>
      <c r="L43" s="66">
        <f t="shared" si="4"/>
        <v>-8325212</v>
      </c>
      <c r="M43" s="66">
        <f t="shared" si="4"/>
        <v>4364403</v>
      </c>
      <c r="N43" s="66">
        <f t="shared" si="4"/>
        <v>-12936951</v>
      </c>
      <c r="O43" s="66">
        <f t="shared" si="4"/>
        <v>-6619341</v>
      </c>
      <c r="P43" s="66">
        <f t="shared" si="4"/>
        <v>-7247779</v>
      </c>
      <c r="Q43" s="66">
        <f t="shared" si="4"/>
        <v>7244626</v>
      </c>
      <c r="R43" s="66">
        <f t="shared" si="4"/>
        <v>-6622494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27929656</v>
      </c>
      <c r="X43" s="66">
        <f t="shared" si="4"/>
        <v>22838016</v>
      </c>
      <c r="Y43" s="66">
        <f t="shared" si="4"/>
        <v>5091640</v>
      </c>
      <c r="Z43" s="67">
        <f>+IF(X43&lt;&gt;0,+(Y43/X43)*100,0)</f>
        <v>22.294581105469057</v>
      </c>
      <c r="AA43" s="64">
        <f>+AA41-AA42</f>
        <v>30450642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13895441</v>
      </c>
      <c r="D45" s="56">
        <f>SUM(D43:D44)</f>
        <v>0</v>
      </c>
      <c r="E45" s="57">
        <f t="shared" si="5"/>
        <v>45183876</v>
      </c>
      <c r="F45" s="58">
        <f t="shared" si="5"/>
        <v>30450642</v>
      </c>
      <c r="G45" s="58">
        <f t="shared" si="5"/>
        <v>61154462</v>
      </c>
      <c r="H45" s="58">
        <f t="shared" si="5"/>
        <v>-4859142</v>
      </c>
      <c r="I45" s="58">
        <f t="shared" si="5"/>
        <v>-8806219</v>
      </c>
      <c r="J45" s="58">
        <f t="shared" si="5"/>
        <v>47489101</v>
      </c>
      <c r="K45" s="58">
        <f t="shared" si="5"/>
        <v>-8976142</v>
      </c>
      <c r="L45" s="58">
        <f t="shared" si="5"/>
        <v>-8325212</v>
      </c>
      <c r="M45" s="58">
        <f t="shared" si="5"/>
        <v>4364403</v>
      </c>
      <c r="N45" s="58">
        <f t="shared" si="5"/>
        <v>-12936951</v>
      </c>
      <c r="O45" s="58">
        <f t="shared" si="5"/>
        <v>-6619341</v>
      </c>
      <c r="P45" s="58">
        <f t="shared" si="5"/>
        <v>-7247779</v>
      </c>
      <c r="Q45" s="58">
        <f t="shared" si="5"/>
        <v>7244626</v>
      </c>
      <c r="R45" s="58">
        <f t="shared" si="5"/>
        <v>-6622494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27929656</v>
      </c>
      <c r="X45" s="58">
        <f t="shared" si="5"/>
        <v>22838016</v>
      </c>
      <c r="Y45" s="58">
        <f t="shared" si="5"/>
        <v>5091640</v>
      </c>
      <c r="Z45" s="59">
        <f>+IF(X45&lt;&gt;0,+(Y45/X45)*100,0)</f>
        <v>22.294581105469057</v>
      </c>
      <c r="AA45" s="56">
        <f>SUM(AA43:AA44)</f>
        <v>30450642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13895441</v>
      </c>
      <c r="D47" s="71">
        <f>SUM(D45:D46)</f>
        <v>0</v>
      </c>
      <c r="E47" s="72">
        <f t="shared" si="6"/>
        <v>45183876</v>
      </c>
      <c r="F47" s="73">
        <f t="shared" si="6"/>
        <v>30450642</v>
      </c>
      <c r="G47" s="73">
        <f t="shared" si="6"/>
        <v>61154462</v>
      </c>
      <c r="H47" s="74">
        <f t="shared" si="6"/>
        <v>-4859142</v>
      </c>
      <c r="I47" s="74">
        <f t="shared" si="6"/>
        <v>-8806219</v>
      </c>
      <c r="J47" s="74">
        <f t="shared" si="6"/>
        <v>47489101</v>
      </c>
      <c r="K47" s="74">
        <f t="shared" si="6"/>
        <v>-8976142</v>
      </c>
      <c r="L47" s="74">
        <f t="shared" si="6"/>
        <v>-8325212</v>
      </c>
      <c r="M47" s="73">
        <f t="shared" si="6"/>
        <v>4364403</v>
      </c>
      <c r="N47" s="73">
        <f t="shared" si="6"/>
        <v>-12936951</v>
      </c>
      <c r="O47" s="74">
        <f t="shared" si="6"/>
        <v>-6619341</v>
      </c>
      <c r="P47" s="74">
        <f t="shared" si="6"/>
        <v>-7247779</v>
      </c>
      <c r="Q47" s="74">
        <f t="shared" si="6"/>
        <v>7244626</v>
      </c>
      <c r="R47" s="74">
        <f t="shared" si="6"/>
        <v>-6622494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27929656</v>
      </c>
      <c r="X47" s="74">
        <f t="shared" si="6"/>
        <v>22838016</v>
      </c>
      <c r="Y47" s="74">
        <f t="shared" si="6"/>
        <v>5091640</v>
      </c>
      <c r="Z47" s="75">
        <f>+IF(X47&lt;&gt;0,+(Y47/X47)*100,0)</f>
        <v>22.294581105469057</v>
      </c>
      <c r="AA47" s="76">
        <f>SUM(AA45:AA46)</f>
        <v>30450642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100528732</v>
      </c>
      <c r="F5" s="8">
        <v>100528732</v>
      </c>
      <c r="G5" s="8">
        <v>106756866</v>
      </c>
      <c r="H5" s="8">
        <v>-82699</v>
      </c>
      <c r="I5" s="8">
        <v>-82699</v>
      </c>
      <c r="J5" s="8">
        <v>106591468</v>
      </c>
      <c r="K5" s="8">
        <v>106756866</v>
      </c>
      <c r="L5" s="8">
        <v>-82699</v>
      </c>
      <c r="M5" s="8">
        <v>106756866</v>
      </c>
      <c r="N5" s="8">
        <v>213431033</v>
      </c>
      <c r="O5" s="8">
        <v>106756866</v>
      </c>
      <c r="P5" s="8">
        <v>106756866</v>
      </c>
      <c r="Q5" s="8">
        <v>-82699</v>
      </c>
      <c r="R5" s="8">
        <v>213431033</v>
      </c>
      <c r="S5" s="8"/>
      <c r="T5" s="8"/>
      <c r="U5" s="8"/>
      <c r="V5" s="8"/>
      <c r="W5" s="8">
        <v>533453534</v>
      </c>
      <c r="X5" s="8">
        <v>75396546</v>
      </c>
      <c r="Y5" s="8">
        <v>458056988</v>
      </c>
      <c r="Z5" s="2">
        <v>607.53</v>
      </c>
      <c r="AA5" s="6">
        <v>100528732</v>
      </c>
    </row>
    <row r="6" spans="1:27" ht="13.5">
      <c r="A6" s="23" t="s">
        <v>32</v>
      </c>
      <c r="B6" s="24"/>
      <c r="C6" s="6"/>
      <c r="D6" s="6"/>
      <c r="E6" s="7">
        <v>55220039</v>
      </c>
      <c r="F6" s="8">
        <v>55220039</v>
      </c>
      <c r="G6" s="8">
        <v>-12502913</v>
      </c>
      <c r="H6" s="8">
        <v>5795688</v>
      </c>
      <c r="I6" s="8">
        <v>1915759</v>
      </c>
      <c r="J6" s="8">
        <v>-4791466</v>
      </c>
      <c r="K6" s="8">
        <v>-12502913</v>
      </c>
      <c r="L6" s="8">
        <v>1915759</v>
      </c>
      <c r="M6" s="8">
        <v>-12502913</v>
      </c>
      <c r="N6" s="8">
        <v>-23090067</v>
      </c>
      <c r="O6" s="8">
        <v>-12502913</v>
      </c>
      <c r="P6" s="8">
        <v>-12502913</v>
      </c>
      <c r="Q6" s="8">
        <v>5795688</v>
      </c>
      <c r="R6" s="8">
        <v>-19210138</v>
      </c>
      <c r="S6" s="8"/>
      <c r="T6" s="8"/>
      <c r="U6" s="8"/>
      <c r="V6" s="8"/>
      <c r="W6" s="8">
        <v>-47091671</v>
      </c>
      <c r="X6" s="8">
        <v>41415030</v>
      </c>
      <c r="Y6" s="8">
        <v>-88506701</v>
      </c>
      <c r="Z6" s="2">
        <v>-213.71</v>
      </c>
      <c r="AA6" s="6">
        <v>55220039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>
        <v>21801474</v>
      </c>
      <c r="F9" s="8">
        <v>21801474</v>
      </c>
      <c r="G9" s="8">
        <v>1815807</v>
      </c>
      <c r="H9" s="8">
        <v>1802354</v>
      </c>
      <c r="I9" s="8">
        <v>957907</v>
      </c>
      <c r="J9" s="8">
        <v>4576068</v>
      </c>
      <c r="K9" s="8">
        <v>1815807</v>
      </c>
      <c r="L9" s="8">
        <v>957907</v>
      </c>
      <c r="M9" s="8">
        <v>1815807</v>
      </c>
      <c r="N9" s="8">
        <v>4589521</v>
      </c>
      <c r="O9" s="8">
        <v>1815807</v>
      </c>
      <c r="P9" s="8">
        <v>1815807</v>
      </c>
      <c r="Q9" s="8">
        <v>1802354</v>
      </c>
      <c r="R9" s="8">
        <v>5433968</v>
      </c>
      <c r="S9" s="8"/>
      <c r="T9" s="8"/>
      <c r="U9" s="8"/>
      <c r="V9" s="8"/>
      <c r="W9" s="8">
        <v>14599557</v>
      </c>
      <c r="X9" s="8">
        <v>16351110</v>
      </c>
      <c r="Y9" s="8">
        <v>-1751553</v>
      </c>
      <c r="Z9" s="2">
        <v>-10.71</v>
      </c>
      <c r="AA9" s="6">
        <v>21801474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781800</v>
      </c>
      <c r="F11" s="8">
        <v>781800</v>
      </c>
      <c r="G11" s="8">
        <v>34565</v>
      </c>
      <c r="H11" s="8">
        <v>21295</v>
      </c>
      <c r="I11" s="8">
        <v>21295</v>
      </c>
      <c r="J11" s="8">
        <v>77155</v>
      </c>
      <c r="K11" s="8">
        <v>34565</v>
      </c>
      <c r="L11" s="8">
        <v>21295</v>
      </c>
      <c r="M11" s="8">
        <v>34565</v>
      </c>
      <c r="N11" s="8">
        <v>90425</v>
      </c>
      <c r="O11" s="8">
        <v>34565</v>
      </c>
      <c r="P11" s="8">
        <v>34565</v>
      </c>
      <c r="Q11" s="8">
        <v>21295</v>
      </c>
      <c r="R11" s="8">
        <v>90425</v>
      </c>
      <c r="S11" s="8"/>
      <c r="T11" s="8"/>
      <c r="U11" s="8"/>
      <c r="V11" s="8"/>
      <c r="W11" s="8">
        <v>258005</v>
      </c>
      <c r="X11" s="8">
        <v>586350</v>
      </c>
      <c r="Y11" s="8">
        <v>-328345</v>
      </c>
      <c r="Z11" s="2">
        <v>-56</v>
      </c>
      <c r="AA11" s="6">
        <v>781800</v>
      </c>
    </row>
    <row r="12" spans="1:27" ht="13.5">
      <c r="A12" s="25" t="s">
        <v>37</v>
      </c>
      <c r="B12" s="29"/>
      <c r="C12" s="6"/>
      <c r="D12" s="6"/>
      <c r="E12" s="7">
        <v>2247200</v>
      </c>
      <c r="F12" s="8">
        <v>2247200</v>
      </c>
      <c r="G12" s="8">
        <v>303359</v>
      </c>
      <c r="H12" s="8">
        <v>270341</v>
      </c>
      <c r="I12" s="8">
        <v>270341</v>
      </c>
      <c r="J12" s="8">
        <v>844041</v>
      </c>
      <c r="K12" s="8">
        <v>303359</v>
      </c>
      <c r="L12" s="8">
        <v>270341</v>
      </c>
      <c r="M12" s="8">
        <v>303359</v>
      </c>
      <c r="N12" s="8">
        <v>877059</v>
      </c>
      <c r="O12" s="8">
        <v>303359</v>
      </c>
      <c r="P12" s="8">
        <v>303359</v>
      </c>
      <c r="Q12" s="8">
        <v>270341</v>
      </c>
      <c r="R12" s="8">
        <v>877059</v>
      </c>
      <c r="S12" s="8"/>
      <c r="T12" s="8"/>
      <c r="U12" s="8"/>
      <c r="V12" s="8"/>
      <c r="W12" s="8">
        <v>2598159</v>
      </c>
      <c r="X12" s="8">
        <v>1685403</v>
      </c>
      <c r="Y12" s="8">
        <v>912756</v>
      </c>
      <c r="Z12" s="2">
        <v>54.16</v>
      </c>
      <c r="AA12" s="6">
        <v>2247200</v>
      </c>
    </row>
    <row r="13" spans="1:27" ht="13.5">
      <c r="A13" s="23" t="s">
        <v>38</v>
      </c>
      <c r="B13" s="29"/>
      <c r="C13" s="6"/>
      <c r="D13" s="6"/>
      <c r="E13" s="7">
        <v>23580960</v>
      </c>
      <c r="F13" s="8">
        <v>23580960</v>
      </c>
      <c r="G13" s="8">
        <v>2195564</v>
      </c>
      <c r="H13" s="8">
        <v>2188312</v>
      </c>
      <c r="I13" s="8"/>
      <c r="J13" s="8">
        <v>4383876</v>
      </c>
      <c r="K13" s="8">
        <v>2195564</v>
      </c>
      <c r="L13" s="8"/>
      <c r="M13" s="8">
        <v>2195564</v>
      </c>
      <c r="N13" s="8">
        <v>4391128</v>
      </c>
      <c r="O13" s="8">
        <v>2195564</v>
      </c>
      <c r="P13" s="8">
        <v>2195564</v>
      </c>
      <c r="Q13" s="8">
        <v>2188312</v>
      </c>
      <c r="R13" s="8">
        <v>6579440</v>
      </c>
      <c r="S13" s="8"/>
      <c r="T13" s="8"/>
      <c r="U13" s="8"/>
      <c r="V13" s="8"/>
      <c r="W13" s="8">
        <v>15354444</v>
      </c>
      <c r="X13" s="8">
        <v>17685720</v>
      </c>
      <c r="Y13" s="8">
        <v>-2331276</v>
      </c>
      <c r="Z13" s="2">
        <v>-13.18</v>
      </c>
      <c r="AA13" s="6">
        <v>23580960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202248</v>
      </c>
      <c r="F15" s="8">
        <v>202248</v>
      </c>
      <c r="G15" s="8">
        <v>9000</v>
      </c>
      <c r="H15" s="8">
        <v>3250</v>
      </c>
      <c r="I15" s="8">
        <v>-221126</v>
      </c>
      <c r="J15" s="8">
        <v>-208876</v>
      </c>
      <c r="K15" s="8">
        <v>9000</v>
      </c>
      <c r="L15" s="8">
        <v>-221126</v>
      </c>
      <c r="M15" s="8">
        <v>9000</v>
      </c>
      <c r="N15" s="8">
        <v>-203126</v>
      </c>
      <c r="O15" s="8">
        <v>9000</v>
      </c>
      <c r="P15" s="8">
        <v>9000</v>
      </c>
      <c r="Q15" s="8">
        <v>3250</v>
      </c>
      <c r="R15" s="8">
        <v>21250</v>
      </c>
      <c r="S15" s="8"/>
      <c r="T15" s="8"/>
      <c r="U15" s="8"/>
      <c r="V15" s="8"/>
      <c r="W15" s="8">
        <v>-390752</v>
      </c>
      <c r="X15" s="8">
        <v>151686</v>
      </c>
      <c r="Y15" s="8">
        <v>-542438</v>
      </c>
      <c r="Z15" s="2">
        <v>-357.61</v>
      </c>
      <c r="AA15" s="6">
        <v>202248</v>
      </c>
    </row>
    <row r="16" spans="1:27" ht="13.5">
      <c r="A16" s="23" t="s">
        <v>41</v>
      </c>
      <c r="B16" s="29"/>
      <c r="C16" s="6"/>
      <c r="D16" s="6"/>
      <c r="E16" s="7">
        <v>4269680</v>
      </c>
      <c r="F16" s="8">
        <v>4269680</v>
      </c>
      <c r="G16" s="8">
        <v>417958</v>
      </c>
      <c r="H16" s="8">
        <v>291372</v>
      </c>
      <c r="I16" s="8">
        <v>291372</v>
      </c>
      <c r="J16" s="8">
        <v>1000702</v>
      </c>
      <c r="K16" s="8">
        <v>417958</v>
      </c>
      <c r="L16" s="8">
        <v>291372</v>
      </c>
      <c r="M16" s="8">
        <v>417958</v>
      </c>
      <c r="N16" s="8">
        <v>1127288</v>
      </c>
      <c r="O16" s="8">
        <v>417958</v>
      </c>
      <c r="P16" s="8">
        <v>417958</v>
      </c>
      <c r="Q16" s="8">
        <v>291372</v>
      </c>
      <c r="R16" s="8">
        <v>1127288</v>
      </c>
      <c r="S16" s="8"/>
      <c r="T16" s="8"/>
      <c r="U16" s="8"/>
      <c r="V16" s="8"/>
      <c r="W16" s="8">
        <v>3255278</v>
      </c>
      <c r="X16" s="8">
        <v>3202263</v>
      </c>
      <c r="Y16" s="8">
        <v>53015</v>
      </c>
      <c r="Z16" s="2">
        <v>1.66</v>
      </c>
      <c r="AA16" s="6">
        <v>4269680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185238652</v>
      </c>
      <c r="F18" s="8">
        <v>185238652</v>
      </c>
      <c r="G18" s="8">
        <v>73602119</v>
      </c>
      <c r="H18" s="8"/>
      <c r="I18" s="8">
        <v>-2392742</v>
      </c>
      <c r="J18" s="8">
        <v>71209377</v>
      </c>
      <c r="K18" s="8">
        <v>73602119</v>
      </c>
      <c r="L18" s="8">
        <v>-2392742</v>
      </c>
      <c r="M18" s="8">
        <v>73602119</v>
      </c>
      <c r="N18" s="8">
        <v>144811496</v>
      </c>
      <c r="O18" s="8">
        <v>73602119</v>
      </c>
      <c r="P18" s="8">
        <v>73602119</v>
      </c>
      <c r="Q18" s="8"/>
      <c r="R18" s="8">
        <v>147204238</v>
      </c>
      <c r="S18" s="8"/>
      <c r="T18" s="8"/>
      <c r="U18" s="8"/>
      <c r="V18" s="8"/>
      <c r="W18" s="8">
        <v>363225111</v>
      </c>
      <c r="X18" s="8">
        <v>138928995</v>
      </c>
      <c r="Y18" s="8">
        <v>224296116</v>
      </c>
      <c r="Z18" s="2">
        <v>161.45</v>
      </c>
      <c r="AA18" s="6">
        <v>185238652</v>
      </c>
    </row>
    <row r="19" spans="1:27" ht="13.5">
      <c r="A19" s="23" t="s">
        <v>44</v>
      </c>
      <c r="B19" s="29"/>
      <c r="C19" s="6"/>
      <c r="D19" s="6"/>
      <c r="E19" s="7">
        <v>22360116</v>
      </c>
      <c r="F19" s="26">
        <v>22360116</v>
      </c>
      <c r="G19" s="26">
        <v>146572</v>
      </c>
      <c r="H19" s="26">
        <v>45291</v>
      </c>
      <c r="I19" s="26">
        <v>1826</v>
      </c>
      <c r="J19" s="26">
        <v>193689</v>
      </c>
      <c r="K19" s="26">
        <v>146572</v>
      </c>
      <c r="L19" s="26">
        <v>1826</v>
      </c>
      <c r="M19" s="26">
        <v>146572</v>
      </c>
      <c r="N19" s="26">
        <v>294970</v>
      </c>
      <c r="O19" s="26">
        <v>146572</v>
      </c>
      <c r="P19" s="26">
        <v>146572</v>
      </c>
      <c r="Q19" s="26">
        <v>45291</v>
      </c>
      <c r="R19" s="26">
        <v>338435</v>
      </c>
      <c r="S19" s="26"/>
      <c r="T19" s="26"/>
      <c r="U19" s="26"/>
      <c r="V19" s="26"/>
      <c r="W19" s="26">
        <v>827094</v>
      </c>
      <c r="X19" s="26">
        <v>16770078</v>
      </c>
      <c r="Y19" s="26">
        <v>-15942984</v>
      </c>
      <c r="Z19" s="27">
        <v>-95.07</v>
      </c>
      <c r="AA19" s="28">
        <v>22360116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416230901</v>
      </c>
      <c r="F21" s="35">
        <f t="shared" si="0"/>
        <v>416230901</v>
      </c>
      <c r="G21" s="35">
        <f t="shared" si="0"/>
        <v>172778897</v>
      </c>
      <c r="H21" s="35">
        <f t="shared" si="0"/>
        <v>10335204</v>
      </c>
      <c r="I21" s="35">
        <f t="shared" si="0"/>
        <v>761933</v>
      </c>
      <c r="J21" s="35">
        <f t="shared" si="0"/>
        <v>183876034</v>
      </c>
      <c r="K21" s="35">
        <f t="shared" si="0"/>
        <v>172778897</v>
      </c>
      <c r="L21" s="35">
        <f t="shared" si="0"/>
        <v>761933</v>
      </c>
      <c r="M21" s="35">
        <f t="shared" si="0"/>
        <v>172778897</v>
      </c>
      <c r="N21" s="35">
        <f t="shared" si="0"/>
        <v>346319727</v>
      </c>
      <c r="O21" s="35">
        <f t="shared" si="0"/>
        <v>172778897</v>
      </c>
      <c r="P21" s="35">
        <f t="shared" si="0"/>
        <v>172778897</v>
      </c>
      <c r="Q21" s="35">
        <f t="shared" si="0"/>
        <v>10335204</v>
      </c>
      <c r="R21" s="35">
        <f t="shared" si="0"/>
        <v>355892998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886088759</v>
      </c>
      <c r="X21" s="35">
        <f t="shared" si="0"/>
        <v>312173181</v>
      </c>
      <c r="Y21" s="35">
        <f t="shared" si="0"/>
        <v>573915578</v>
      </c>
      <c r="Z21" s="36">
        <f>+IF(X21&lt;&gt;0,+(Y21/X21)*100,0)</f>
        <v>183.84525415077218</v>
      </c>
      <c r="AA21" s="33">
        <f>SUM(AA5:AA20)</f>
        <v>416230901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164678153</v>
      </c>
      <c r="F24" s="8">
        <v>164678153</v>
      </c>
      <c r="G24" s="8">
        <v>13522084</v>
      </c>
      <c r="H24" s="8">
        <v>13056610</v>
      </c>
      <c r="I24" s="8">
        <v>7168683</v>
      </c>
      <c r="J24" s="8">
        <v>33747377</v>
      </c>
      <c r="K24" s="8">
        <v>13522084</v>
      </c>
      <c r="L24" s="8">
        <v>7168683</v>
      </c>
      <c r="M24" s="8">
        <v>13522084</v>
      </c>
      <c r="N24" s="8">
        <v>34212851</v>
      </c>
      <c r="O24" s="8">
        <v>13522084</v>
      </c>
      <c r="P24" s="8">
        <v>13522084</v>
      </c>
      <c r="Q24" s="8">
        <v>13056610</v>
      </c>
      <c r="R24" s="8">
        <v>40100778</v>
      </c>
      <c r="S24" s="8"/>
      <c r="T24" s="8"/>
      <c r="U24" s="8"/>
      <c r="V24" s="8"/>
      <c r="W24" s="8">
        <v>108061006</v>
      </c>
      <c r="X24" s="8">
        <v>123508771</v>
      </c>
      <c r="Y24" s="8">
        <v>-15447765</v>
      </c>
      <c r="Z24" s="2">
        <v>-12.51</v>
      </c>
      <c r="AA24" s="6">
        <v>164678153</v>
      </c>
    </row>
    <row r="25" spans="1:27" ht="13.5">
      <c r="A25" s="25" t="s">
        <v>49</v>
      </c>
      <c r="B25" s="24"/>
      <c r="C25" s="6"/>
      <c r="D25" s="6"/>
      <c r="E25" s="7">
        <v>23730001</v>
      </c>
      <c r="F25" s="8">
        <v>23730001</v>
      </c>
      <c r="G25" s="8">
        <v>1528921</v>
      </c>
      <c r="H25" s="8">
        <v>1540104</v>
      </c>
      <c r="I25" s="8">
        <v>1540104</v>
      </c>
      <c r="J25" s="8">
        <v>4609129</v>
      </c>
      <c r="K25" s="8">
        <v>1528921</v>
      </c>
      <c r="L25" s="8">
        <v>1540104</v>
      </c>
      <c r="M25" s="8">
        <v>1528921</v>
      </c>
      <c r="N25" s="8">
        <v>4597946</v>
      </c>
      <c r="O25" s="8">
        <v>1528921</v>
      </c>
      <c r="P25" s="8">
        <v>1528921</v>
      </c>
      <c r="Q25" s="8">
        <v>1540104</v>
      </c>
      <c r="R25" s="8">
        <v>4597946</v>
      </c>
      <c r="S25" s="8"/>
      <c r="T25" s="8"/>
      <c r="U25" s="8"/>
      <c r="V25" s="8"/>
      <c r="W25" s="8">
        <v>13805021</v>
      </c>
      <c r="X25" s="8">
        <v>17797491</v>
      </c>
      <c r="Y25" s="8">
        <v>-3992470</v>
      </c>
      <c r="Z25" s="2">
        <v>-22.43</v>
      </c>
      <c r="AA25" s="6">
        <v>23730001</v>
      </c>
    </row>
    <row r="26" spans="1:27" ht="13.5">
      <c r="A26" s="25" t="s">
        <v>50</v>
      </c>
      <c r="B26" s="24"/>
      <c r="C26" s="6"/>
      <c r="D26" s="6"/>
      <c r="E26" s="7">
        <v>21000000</v>
      </c>
      <c r="F26" s="8">
        <v>21000000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15750000</v>
      </c>
      <c r="Y26" s="8">
        <v>-15750000</v>
      </c>
      <c r="Z26" s="2">
        <v>-100</v>
      </c>
      <c r="AA26" s="6">
        <v>21000000</v>
      </c>
    </row>
    <row r="27" spans="1:27" ht="13.5">
      <c r="A27" s="25" t="s">
        <v>51</v>
      </c>
      <c r="B27" s="24"/>
      <c r="C27" s="6"/>
      <c r="D27" s="6"/>
      <c r="E27" s="7">
        <v>27500003</v>
      </c>
      <c r="F27" s="8">
        <v>27500003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20625015</v>
      </c>
      <c r="Y27" s="8">
        <v>-20625015</v>
      </c>
      <c r="Z27" s="2">
        <v>-100</v>
      </c>
      <c r="AA27" s="6">
        <v>27500003</v>
      </c>
    </row>
    <row r="28" spans="1:27" ht="13.5">
      <c r="A28" s="25" t="s">
        <v>52</v>
      </c>
      <c r="B28" s="24"/>
      <c r="C28" s="6"/>
      <c r="D28" s="6"/>
      <c r="E28" s="7">
        <v>5100001</v>
      </c>
      <c r="F28" s="8">
        <v>5100001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3825010</v>
      </c>
      <c r="Y28" s="8">
        <v>-3825010</v>
      </c>
      <c r="Z28" s="2">
        <v>-100</v>
      </c>
      <c r="AA28" s="6">
        <v>5100001</v>
      </c>
    </row>
    <row r="29" spans="1:27" ht="13.5">
      <c r="A29" s="25" t="s">
        <v>53</v>
      </c>
      <c r="B29" s="24"/>
      <c r="C29" s="6"/>
      <c r="D29" s="6"/>
      <c r="E29" s="7">
        <v>65000000</v>
      </c>
      <c r="F29" s="8">
        <v>65000000</v>
      </c>
      <c r="G29" s="8"/>
      <c r="H29" s="8">
        <v>2604698</v>
      </c>
      <c r="I29" s="8"/>
      <c r="J29" s="8">
        <v>2604698</v>
      </c>
      <c r="K29" s="8"/>
      <c r="L29" s="8"/>
      <c r="M29" s="8"/>
      <c r="N29" s="8"/>
      <c r="O29" s="8"/>
      <c r="P29" s="8"/>
      <c r="Q29" s="8">
        <v>2604698</v>
      </c>
      <c r="R29" s="8">
        <v>2604698</v>
      </c>
      <c r="S29" s="8"/>
      <c r="T29" s="8"/>
      <c r="U29" s="8"/>
      <c r="V29" s="8"/>
      <c r="W29" s="8">
        <v>5209396</v>
      </c>
      <c r="X29" s="8">
        <v>48750003</v>
      </c>
      <c r="Y29" s="8">
        <v>-43540607</v>
      </c>
      <c r="Z29" s="2">
        <v>-89.31</v>
      </c>
      <c r="AA29" s="6">
        <v>65000000</v>
      </c>
    </row>
    <row r="30" spans="1:27" ht="13.5">
      <c r="A30" s="25" t="s">
        <v>54</v>
      </c>
      <c r="B30" s="24"/>
      <c r="C30" s="6"/>
      <c r="D30" s="6"/>
      <c r="E30" s="7"/>
      <c r="F30" s="8"/>
      <c r="G30" s="8"/>
      <c r="H30" s="8">
        <v>60089</v>
      </c>
      <c r="I30" s="8">
        <v>60089</v>
      </c>
      <c r="J30" s="8">
        <v>120178</v>
      </c>
      <c r="K30" s="8"/>
      <c r="L30" s="8">
        <v>60089</v>
      </c>
      <c r="M30" s="8"/>
      <c r="N30" s="8">
        <v>60089</v>
      </c>
      <c r="O30" s="8"/>
      <c r="P30" s="8"/>
      <c r="Q30" s="8">
        <v>60089</v>
      </c>
      <c r="R30" s="8">
        <v>60089</v>
      </c>
      <c r="S30" s="8"/>
      <c r="T30" s="8"/>
      <c r="U30" s="8"/>
      <c r="V30" s="8"/>
      <c r="W30" s="8">
        <v>240356</v>
      </c>
      <c r="X30" s="8"/>
      <c r="Y30" s="8">
        <v>240356</v>
      </c>
      <c r="Z30" s="2"/>
      <c r="AA30" s="6"/>
    </row>
    <row r="31" spans="1:27" ht="13.5">
      <c r="A31" s="25" t="s">
        <v>55</v>
      </c>
      <c r="B31" s="24"/>
      <c r="C31" s="6"/>
      <c r="D31" s="6"/>
      <c r="E31" s="7">
        <v>32299201</v>
      </c>
      <c r="F31" s="8">
        <v>32299201</v>
      </c>
      <c r="G31" s="8">
        <v>5457456</v>
      </c>
      <c r="H31" s="8">
        <v>888829</v>
      </c>
      <c r="I31" s="8">
        <v>1152857</v>
      </c>
      <c r="J31" s="8">
        <v>7499142</v>
      </c>
      <c r="K31" s="8">
        <v>5457456</v>
      </c>
      <c r="L31" s="8">
        <v>1152857</v>
      </c>
      <c r="M31" s="8">
        <v>5457456</v>
      </c>
      <c r="N31" s="8">
        <v>12067769</v>
      </c>
      <c r="O31" s="8">
        <v>5457456</v>
      </c>
      <c r="P31" s="8">
        <v>5457456</v>
      </c>
      <c r="Q31" s="8">
        <v>888829</v>
      </c>
      <c r="R31" s="8">
        <v>11803741</v>
      </c>
      <c r="S31" s="8"/>
      <c r="T31" s="8"/>
      <c r="U31" s="8"/>
      <c r="V31" s="8"/>
      <c r="W31" s="8">
        <v>31370652</v>
      </c>
      <c r="X31" s="8">
        <v>24224401</v>
      </c>
      <c r="Y31" s="8">
        <v>7146251</v>
      </c>
      <c r="Z31" s="2">
        <v>29.5</v>
      </c>
      <c r="AA31" s="6">
        <v>32299201</v>
      </c>
    </row>
    <row r="32" spans="1:27" ht="13.5">
      <c r="A32" s="25" t="s">
        <v>43</v>
      </c>
      <c r="B32" s="24"/>
      <c r="C32" s="6"/>
      <c r="D32" s="6"/>
      <c r="E32" s="7">
        <v>14000000</v>
      </c>
      <c r="F32" s="8">
        <v>14000000</v>
      </c>
      <c r="G32" s="8">
        <v>462789</v>
      </c>
      <c r="H32" s="8">
        <v>538151</v>
      </c>
      <c r="I32" s="8"/>
      <c r="J32" s="8">
        <v>1000940</v>
      </c>
      <c r="K32" s="8">
        <v>462789</v>
      </c>
      <c r="L32" s="8"/>
      <c r="M32" s="8">
        <v>462789</v>
      </c>
      <c r="N32" s="8">
        <v>925578</v>
      </c>
      <c r="O32" s="8">
        <v>462789</v>
      </c>
      <c r="P32" s="8">
        <v>462789</v>
      </c>
      <c r="Q32" s="8">
        <v>538151</v>
      </c>
      <c r="R32" s="8">
        <v>1463729</v>
      </c>
      <c r="S32" s="8"/>
      <c r="T32" s="8"/>
      <c r="U32" s="8"/>
      <c r="V32" s="8"/>
      <c r="W32" s="8">
        <v>3390247</v>
      </c>
      <c r="X32" s="8">
        <v>10499994</v>
      </c>
      <c r="Y32" s="8">
        <v>-7109747</v>
      </c>
      <c r="Z32" s="2">
        <v>-67.71</v>
      </c>
      <c r="AA32" s="6">
        <v>14000000</v>
      </c>
    </row>
    <row r="33" spans="1:27" ht="13.5">
      <c r="A33" s="25" t="s">
        <v>56</v>
      </c>
      <c r="B33" s="24"/>
      <c r="C33" s="6"/>
      <c r="D33" s="6"/>
      <c r="E33" s="7">
        <v>42806582</v>
      </c>
      <c r="F33" s="8">
        <v>42806582</v>
      </c>
      <c r="G33" s="8">
        <v>3843401</v>
      </c>
      <c r="H33" s="8">
        <v>2520494</v>
      </c>
      <c r="I33" s="8">
        <v>2121248</v>
      </c>
      <c r="J33" s="8">
        <v>8485143</v>
      </c>
      <c r="K33" s="8">
        <v>3843401</v>
      </c>
      <c r="L33" s="8">
        <v>2121248</v>
      </c>
      <c r="M33" s="8">
        <v>3843401</v>
      </c>
      <c r="N33" s="8">
        <v>9808050</v>
      </c>
      <c r="O33" s="8">
        <v>3843401</v>
      </c>
      <c r="P33" s="8">
        <v>3843401</v>
      </c>
      <c r="Q33" s="8">
        <v>2520494</v>
      </c>
      <c r="R33" s="8">
        <v>10207296</v>
      </c>
      <c r="S33" s="8"/>
      <c r="T33" s="8"/>
      <c r="U33" s="8"/>
      <c r="V33" s="8"/>
      <c r="W33" s="8">
        <v>28500489</v>
      </c>
      <c r="X33" s="8">
        <v>32104977</v>
      </c>
      <c r="Y33" s="8">
        <v>-3604488</v>
      </c>
      <c r="Z33" s="2">
        <v>-11.23</v>
      </c>
      <c r="AA33" s="6">
        <v>42806582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396113941</v>
      </c>
      <c r="F35" s="35">
        <f t="shared" si="1"/>
        <v>396113941</v>
      </c>
      <c r="G35" s="35">
        <f t="shared" si="1"/>
        <v>24814651</v>
      </c>
      <c r="H35" s="35">
        <f t="shared" si="1"/>
        <v>21208975</v>
      </c>
      <c r="I35" s="35">
        <f t="shared" si="1"/>
        <v>12042981</v>
      </c>
      <c r="J35" s="35">
        <f t="shared" si="1"/>
        <v>58066607</v>
      </c>
      <c r="K35" s="35">
        <f t="shared" si="1"/>
        <v>24814651</v>
      </c>
      <c r="L35" s="35">
        <f t="shared" si="1"/>
        <v>12042981</v>
      </c>
      <c r="M35" s="35">
        <f t="shared" si="1"/>
        <v>24814651</v>
      </c>
      <c r="N35" s="35">
        <f t="shared" si="1"/>
        <v>61672283</v>
      </c>
      <c r="O35" s="35">
        <f t="shared" si="1"/>
        <v>24814651</v>
      </c>
      <c r="P35" s="35">
        <f t="shared" si="1"/>
        <v>24814651</v>
      </c>
      <c r="Q35" s="35">
        <f t="shared" si="1"/>
        <v>21208975</v>
      </c>
      <c r="R35" s="35">
        <f t="shared" si="1"/>
        <v>70838277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190577167</v>
      </c>
      <c r="X35" s="35">
        <f t="shared" si="1"/>
        <v>297085662</v>
      </c>
      <c r="Y35" s="35">
        <f t="shared" si="1"/>
        <v>-106508495</v>
      </c>
      <c r="Z35" s="36">
        <f>+IF(X35&lt;&gt;0,+(Y35/X35)*100,0)</f>
        <v>-35.851105799915715</v>
      </c>
      <c r="AA35" s="33">
        <f>SUM(AA24:AA34)</f>
        <v>396113941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20116960</v>
      </c>
      <c r="F37" s="48">
        <f t="shared" si="2"/>
        <v>20116960</v>
      </c>
      <c r="G37" s="48">
        <f t="shared" si="2"/>
        <v>147964246</v>
      </c>
      <c r="H37" s="48">
        <f t="shared" si="2"/>
        <v>-10873771</v>
      </c>
      <c r="I37" s="48">
        <f t="shared" si="2"/>
        <v>-11281048</v>
      </c>
      <c r="J37" s="48">
        <f t="shared" si="2"/>
        <v>125809427</v>
      </c>
      <c r="K37" s="48">
        <f t="shared" si="2"/>
        <v>147964246</v>
      </c>
      <c r="L37" s="48">
        <f t="shared" si="2"/>
        <v>-11281048</v>
      </c>
      <c r="M37" s="48">
        <f t="shared" si="2"/>
        <v>147964246</v>
      </c>
      <c r="N37" s="48">
        <f t="shared" si="2"/>
        <v>284647444</v>
      </c>
      <c r="O37" s="48">
        <f t="shared" si="2"/>
        <v>147964246</v>
      </c>
      <c r="P37" s="48">
        <f t="shared" si="2"/>
        <v>147964246</v>
      </c>
      <c r="Q37" s="48">
        <f t="shared" si="2"/>
        <v>-10873771</v>
      </c>
      <c r="R37" s="48">
        <f t="shared" si="2"/>
        <v>285054721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695511592</v>
      </c>
      <c r="X37" s="48">
        <f>IF(F21=F35,0,X21-X35)</f>
        <v>15087519</v>
      </c>
      <c r="Y37" s="48">
        <f t="shared" si="2"/>
        <v>680424073</v>
      </c>
      <c r="Z37" s="49">
        <f>+IF(X37&lt;&gt;0,+(Y37/X37)*100,0)</f>
        <v>4509.847331426725</v>
      </c>
      <c r="AA37" s="46">
        <f>+AA21-AA35</f>
        <v>20116960</v>
      </c>
    </row>
    <row r="38" spans="1:27" ht="22.5" customHeight="1">
      <c r="A38" s="50" t="s">
        <v>60</v>
      </c>
      <c r="B38" s="29"/>
      <c r="C38" s="6"/>
      <c r="D38" s="6"/>
      <c r="E38" s="7">
        <v>68271350</v>
      </c>
      <c r="F38" s="8">
        <v>68271350</v>
      </c>
      <c r="G38" s="8">
        <v>2071443</v>
      </c>
      <c r="H38" s="8"/>
      <c r="I38" s="8">
        <v>3775365</v>
      </c>
      <c r="J38" s="8">
        <v>5846808</v>
      </c>
      <c r="K38" s="8">
        <v>2071443</v>
      </c>
      <c r="L38" s="8">
        <v>3775365</v>
      </c>
      <c r="M38" s="8">
        <v>2071443</v>
      </c>
      <c r="N38" s="8">
        <v>7918251</v>
      </c>
      <c r="O38" s="8">
        <v>2071443</v>
      </c>
      <c r="P38" s="8">
        <v>2071443</v>
      </c>
      <c r="Q38" s="8"/>
      <c r="R38" s="8">
        <v>4142886</v>
      </c>
      <c r="S38" s="8"/>
      <c r="T38" s="8"/>
      <c r="U38" s="8"/>
      <c r="V38" s="8"/>
      <c r="W38" s="8">
        <v>17907945</v>
      </c>
      <c r="X38" s="8">
        <v>51203511</v>
      </c>
      <c r="Y38" s="8">
        <v>-33295566</v>
      </c>
      <c r="Z38" s="2">
        <v>-65.03</v>
      </c>
      <c r="AA38" s="6">
        <v>68271350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88388310</v>
      </c>
      <c r="F41" s="58">
        <f t="shared" si="3"/>
        <v>88388310</v>
      </c>
      <c r="G41" s="58">
        <f t="shared" si="3"/>
        <v>150035689</v>
      </c>
      <c r="H41" s="58">
        <f t="shared" si="3"/>
        <v>-10873771</v>
      </c>
      <c r="I41" s="58">
        <f t="shared" si="3"/>
        <v>-7505683</v>
      </c>
      <c r="J41" s="58">
        <f t="shared" si="3"/>
        <v>131656235</v>
      </c>
      <c r="K41" s="58">
        <f t="shared" si="3"/>
        <v>150035689</v>
      </c>
      <c r="L41" s="58">
        <f t="shared" si="3"/>
        <v>-7505683</v>
      </c>
      <c r="M41" s="58">
        <f t="shared" si="3"/>
        <v>150035689</v>
      </c>
      <c r="N41" s="58">
        <f t="shared" si="3"/>
        <v>292565695</v>
      </c>
      <c r="O41" s="58">
        <f t="shared" si="3"/>
        <v>150035689</v>
      </c>
      <c r="P41" s="58">
        <f t="shared" si="3"/>
        <v>150035689</v>
      </c>
      <c r="Q41" s="58">
        <f t="shared" si="3"/>
        <v>-10873771</v>
      </c>
      <c r="R41" s="58">
        <f t="shared" si="3"/>
        <v>289197607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713419537</v>
      </c>
      <c r="X41" s="58">
        <f t="shared" si="3"/>
        <v>66291030</v>
      </c>
      <c r="Y41" s="58">
        <f t="shared" si="3"/>
        <v>647128507</v>
      </c>
      <c r="Z41" s="59">
        <f>+IF(X41&lt;&gt;0,+(Y41/X41)*100,0)</f>
        <v>976.1931697244711</v>
      </c>
      <c r="AA41" s="56">
        <f>SUM(AA37:AA40)</f>
        <v>88388310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88388310</v>
      </c>
      <c r="F43" s="66">
        <f t="shared" si="4"/>
        <v>88388310</v>
      </c>
      <c r="G43" s="66">
        <f t="shared" si="4"/>
        <v>150035689</v>
      </c>
      <c r="H43" s="66">
        <f t="shared" si="4"/>
        <v>-10873771</v>
      </c>
      <c r="I43" s="66">
        <f t="shared" si="4"/>
        <v>-7505683</v>
      </c>
      <c r="J43" s="66">
        <f t="shared" si="4"/>
        <v>131656235</v>
      </c>
      <c r="K43" s="66">
        <f t="shared" si="4"/>
        <v>150035689</v>
      </c>
      <c r="L43" s="66">
        <f t="shared" si="4"/>
        <v>-7505683</v>
      </c>
      <c r="M43" s="66">
        <f t="shared" si="4"/>
        <v>150035689</v>
      </c>
      <c r="N43" s="66">
        <f t="shared" si="4"/>
        <v>292565695</v>
      </c>
      <c r="O43" s="66">
        <f t="shared" si="4"/>
        <v>150035689</v>
      </c>
      <c r="P43" s="66">
        <f t="shared" si="4"/>
        <v>150035689</v>
      </c>
      <c r="Q43" s="66">
        <f t="shared" si="4"/>
        <v>-10873771</v>
      </c>
      <c r="R43" s="66">
        <f t="shared" si="4"/>
        <v>289197607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713419537</v>
      </c>
      <c r="X43" s="66">
        <f t="shared" si="4"/>
        <v>66291030</v>
      </c>
      <c r="Y43" s="66">
        <f t="shared" si="4"/>
        <v>647128507</v>
      </c>
      <c r="Z43" s="67">
        <f>+IF(X43&lt;&gt;0,+(Y43/X43)*100,0)</f>
        <v>976.1931697244711</v>
      </c>
      <c r="AA43" s="64">
        <f>+AA41-AA42</f>
        <v>88388310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88388310</v>
      </c>
      <c r="F45" s="58">
        <f t="shared" si="5"/>
        <v>88388310</v>
      </c>
      <c r="G45" s="58">
        <f t="shared" si="5"/>
        <v>150035689</v>
      </c>
      <c r="H45" s="58">
        <f t="shared" si="5"/>
        <v>-10873771</v>
      </c>
      <c r="I45" s="58">
        <f t="shared" si="5"/>
        <v>-7505683</v>
      </c>
      <c r="J45" s="58">
        <f t="shared" si="5"/>
        <v>131656235</v>
      </c>
      <c r="K45" s="58">
        <f t="shared" si="5"/>
        <v>150035689</v>
      </c>
      <c r="L45" s="58">
        <f t="shared" si="5"/>
        <v>-7505683</v>
      </c>
      <c r="M45" s="58">
        <f t="shared" si="5"/>
        <v>150035689</v>
      </c>
      <c r="N45" s="58">
        <f t="shared" si="5"/>
        <v>292565695</v>
      </c>
      <c r="O45" s="58">
        <f t="shared" si="5"/>
        <v>150035689</v>
      </c>
      <c r="P45" s="58">
        <f t="shared" si="5"/>
        <v>150035689</v>
      </c>
      <c r="Q45" s="58">
        <f t="shared" si="5"/>
        <v>-10873771</v>
      </c>
      <c r="R45" s="58">
        <f t="shared" si="5"/>
        <v>289197607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713419537</v>
      </c>
      <c r="X45" s="58">
        <f t="shared" si="5"/>
        <v>66291030</v>
      </c>
      <c r="Y45" s="58">
        <f t="shared" si="5"/>
        <v>647128507</v>
      </c>
      <c r="Z45" s="59">
        <f>+IF(X45&lt;&gt;0,+(Y45/X45)*100,0)</f>
        <v>976.1931697244711</v>
      </c>
      <c r="AA45" s="56">
        <f>SUM(AA43:AA44)</f>
        <v>88388310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88388310</v>
      </c>
      <c r="F47" s="73">
        <f t="shared" si="6"/>
        <v>88388310</v>
      </c>
      <c r="G47" s="73">
        <f t="shared" si="6"/>
        <v>150035689</v>
      </c>
      <c r="H47" s="74">
        <f t="shared" si="6"/>
        <v>-10873771</v>
      </c>
      <c r="I47" s="74">
        <f t="shared" si="6"/>
        <v>-7505683</v>
      </c>
      <c r="J47" s="74">
        <f t="shared" si="6"/>
        <v>131656235</v>
      </c>
      <c r="K47" s="74">
        <f t="shared" si="6"/>
        <v>150035689</v>
      </c>
      <c r="L47" s="74">
        <f t="shared" si="6"/>
        <v>-7505683</v>
      </c>
      <c r="M47" s="73">
        <f t="shared" si="6"/>
        <v>150035689</v>
      </c>
      <c r="N47" s="73">
        <f t="shared" si="6"/>
        <v>292565695</v>
      </c>
      <c r="O47" s="74">
        <f t="shared" si="6"/>
        <v>150035689</v>
      </c>
      <c r="P47" s="74">
        <f t="shared" si="6"/>
        <v>150035689</v>
      </c>
      <c r="Q47" s="74">
        <f t="shared" si="6"/>
        <v>-10873771</v>
      </c>
      <c r="R47" s="74">
        <f t="shared" si="6"/>
        <v>289197607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713419537</v>
      </c>
      <c r="X47" s="74">
        <f t="shared" si="6"/>
        <v>66291030</v>
      </c>
      <c r="Y47" s="74">
        <f t="shared" si="6"/>
        <v>647128507</v>
      </c>
      <c r="Z47" s="75">
        <f>+IF(X47&lt;&gt;0,+(Y47/X47)*100,0)</f>
        <v>976.1931697244711</v>
      </c>
      <c r="AA47" s="76">
        <f>SUM(AA45:AA46)</f>
        <v>88388310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>
        <v>377199732</v>
      </c>
      <c r="F7" s="8">
        <v>397647432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298235574</v>
      </c>
      <c r="Y7" s="8">
        <v>-298235574</v>
      </c>
      <c r="Z7" s="2">
        <v>-100</v>
      </c>
      <c r="AA7" s="6">
        <v>397647432</v>
      </c>
    </row>
    <row r="8" spans="1:27" ht="13.5">
      <c r="A8" s="25" t="s">
        <v>34</v>
      </c>
      <c r="B8" s="24"/>
      <c r="C8" s="6"/>
      <c r="D8" s="6"/>
      <c r="E8" s="7">
        <v>157738884</v>
      </c>
      <c r="F8" s="8">
        <v>157812324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118359243</v>
      </c>
      <c r="Y8" s="8">
        <v>-118359243</v>
      </c>
      <c r="Z8" s="2">
        <v>-100</v>
      </c>
      <c r="AA8" s="6">
        <v>157812324</v>
      </c>
    </row>
    <row r="9" spans="1:27" ht="13.5">
      <c r="A9" s="25" t="s">
        <v>35</v>
      </c>
      <c r="B9" s="24"/>
      <c r="C9" s="6"/>
      <c r="D9" s="6"/>
      <c r="E9" s="7">
        <v>5965032</v>
      </c>
      <c r="F9" s="8">
        <v>5967816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4475862</v>
      </c>
      <c r="Y9" s="8">
        <v>-4475862</v>
      </c>
      <c r="Z9" s="2">
        <v>-100</v>
      </c>
      <c r="AA9" s="6">
        <v>5967816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2180364</v>
      </c>
      <c r="F11" s="8">
        <v>640776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480582</v>
      </c>
      <c r="Y11" s="8">
        <v>-480582</v>
      </c>
      <c r="Z11" s="2">
        <v>-100</v>
      </c>
      <c r="AA11" s="6">
        <v>640776</v>
      </c>
    </row>
    <row r="12" spans="1:27" ht="13.5">
      <c r="A12" s="25" t="s">
        <v>37</v>
      </c>
      <c r="B12" s="29"/>
      <c r="C12" s="6"/>
      <c r="D12" s="6"/>
      <c r="E12" s="7">
        <v>5073192</v>
      </c>
      <c r="F12" s="8">
        <v>20155512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15116634</v>
      </c>
      <c r="Y12" s="8">
        <v>-15116634</v>
      </c>
      <c r="Z12" s="2">
        <v>-100</v>
      </c>
      <c r="AA12" s="6">
        <v>20155512</v>
      </c>
    </row>
    <row r="13" spans="1:27" ht="13.5">
      <c r="A13" s="23" t="s">
        <v>38</v>
      </c>
      <c r="B13" s="29"/>
      <c r="C13" s="6"/>
      <c r="D13" s="6"/>
      <c r="E13" s="7">
        <v>70927704</v>
      </c>
      <c r="F13" s="8">
        <v>70927704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53195778</v>
      </c>
      <c r="Y13" s="8">
        <v>-53195778</v>
      </c>
      <c r="Z13" s="2">
        <v>-100</v>
      </c>
      <c r="AA13" s="6">
        <v>70927704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487355796</v>
      </c>
      <c r="F18" s="8">
        <v>493686108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370264581</v>
      </c>
      <c r="Y18" s="8">
        <v>-370264581</v>
      </c>
      <c r="Z18" s="2">
        <v>-100</v>
      </c>
      <c r="AA18" s="6">
        <v>493686108</v>
      </c>
    </row>
    <row r="19" spans="1:27" ht="13.5">
      <c r="A19" s="23" t="s">
        <v>44</v>
      </c>
      <c r="B19" s="29"/>
      <c r="C19" s="6"/>
      <c r="D19" s="6"/>
      <c r="E19" s="7">
        <v>446246388</v>
      </c>
      <c r="F19" s="26">
        <v>453731784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340298838</v>
      </c>
      <c r="Y19" s="26">
        <v>-340298838</v>
      </c>
      <c r="Z19" s="27">
        <v>-100</v>
      </c>
      <c r="AA19" s="28">
        <v>453731784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1552687092</v>
      </c>
      <c r="F21" s="35">
        <f t="shared" si="0"/>
        <v>1600569456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1200427092</v>
      </c>
      <c r="Y21" s="35">
        <f t="shared" si="0"/>
        <v>-1200427092</v>
      </c>
      <c r="Z21" s="36">
        <f>+IF(X21&lt;&gt;0,+(Y21/X21)*100,0)</f>
        <v>-100</v>
      </c>
      <c r="AA21" s="33">
        <f>SUM(AA5:AA20)</f>
        <v>1600569456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763542756</v>
      </c>
      <c r="F24" s="8">
        <v>783731136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587798352</v>
      </c>
      <c r="Y24" s="8">
        <v>-587798352</v>
      </c>
      <c r="Z24" s="2">
        <v>-100</v>
      </c>
      <c r="AA24" s="6">
        <v>783731136</v>
      </c>
    </row>
    <row r="25" spans="1:27" ht="13.5">
      <c r="A25" s="25" t="s">
        <v>49</v>
      </c>
      <c r="B25" s="24"/>
      <c r="C25" s="6"/>
      <c r="D25" s="6"/>
      <c r="E25" s="7">
        <v>16088796</v>
      </c>
      <c r="F25" s="8">
        <v>17058432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12793824</v>
      </c>
      <c r="Y25" s="8">
        <v>-12793824</v>
      </c>
      <c r="Z25" s="2">
        <v>-100</v>
      </c>
      <c r="AA25" s="6">
        <v>17058432</v>
      </c>
    </row>
    <row r="26" spans="1:27" ht="13.5">
      <c r="A26" s="25" t="s">
        <v>50</v>
      </c>
      <c r="B26" s="24"/>
      <c r="C26" s="6"/>
      <c r="D26" s="6"/>
      <c r="E26" s="7">
        <v>159782268</v>
      </c>
      <c r="F26" s="8">
        <v>208910268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156682701</v>
      </c>
      <c r="Y26" s="8">
        <v>-156682701</v>
      </c>
      <c r="Z26" s="2">
        <v>-100</v>
      </c>
      <c r="AA26" s="6">
        <v>208910268</v>
      </c>
    </row>
    <row r="27" spans="1:27" ht="13.5">
      <c r="A27" s="25" t="s">
        <v>51</v>
      </c>
      <c r="B27" s="24"/>
      <c r="C27" s="6"/>
      <c r="D27" s="6"/>
      <c r="E27" s="7">
        <v>162566652</v>
      </c>
      <c r="F27" s="8">
        <v>162566820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121925115</v>
      </c>
      <c r="Y27" s="8">
        <v>-121925115</v>
      </c>
      <c r="Z27" s="2">
        <v>-100</v>
      </c>
      <c r="AA27" s="6">
        <v>162566820</v>
      </c>
    </row>
    <row r="28" spans="1:27" ht="13.5">
      <c r="A28" s="25" t="s">
        <v>52</v>
      </c>
      <c r="B28" s="24"/>
      <c r="C28" s="6"/>
      <c r="D28" s="6"/>
      <c r="E28" s="7">
        <v>91524</v>
      </c>
      <c r="F28" s="8">
        <v>2434296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1825722</v>
      </c>
      <c r="Y28" s="8">
        <v>-1825722</v>
      </c>
      <c r="Z28" s="2">
        <v>-100</v>
      </c>
      <c r="AA28" s="6">
        <v>2434296</v>
      </c>
    </row>
    <row r="29" spans="1:27" ht="13.5">
      <c r="A29" s="25" t="s">
        <v>53</v>
      </c>
      <c r="B29" s="24"/>
      <c r="C29" s="6"/>
      <c r="D29" s="6"/>
      <c r="E29" s="7">
        <v>97079436</v>
      </c>
      <c r="F29" s="8">
        <v>104000016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78000012</v>
      </c>
      <c r="Y29" s="8">
        <v>-78000012</v>
      </c>
      <c r="Z29" s="2">
        <v>-100</v>
      </c>
      <c r="AA29" s="6">
        <v>104000016</v>
      </c>
    </row>
    <row r="30" spans="1:27" ht="13.5">
      <c r="A30" s="25" t="s">
        <v>54</v>
      </c>
      <c r="B30" s="24"/>
      <c r="C30" s="6"/>
      <c r="D30" s="6"/>
      <c r="E30" s="7">
        <v>9505104</v>
      </c>
      <c r="F30" s="8">
        <v>10547664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7910748</v>
      </c>
      <c r="Y30" s="8">
        <v>-7910748</v>
      </c>
      <c r="Z30" s="2">
        <v>-100</v>
      </c>
      <c r="AA30" s="6">
        <v>10547664</v>
      </c>
    </row>
    <row r="31" spans="1:27" ht="13.5">
      <c r="A31" s="25" t="s">
        <v>55</v>
      </c>
      <c r="B31" s="24"/>
      <c r="C31" s="6"/>
      <c r="D31" s="6"/>
      <c r="E31" s="7">
        <v>80545464</v>
      </c>
      <c r="F31" s="8">
        <v>108129732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81097299</v>
      </c>
      <c r="Y31" s="8">
        <v>-81097299</v>
      </c>
      <c r="Z31" s="2">
        <v>-100</v>
      </c>
      <c r="AA31" s="6">
        <v>108129732</v>
      </c>
    </row>
    <row r="32" spans="1:27" ht="13.5">
      <c r="A32" s="25" t="s">
        <v>43</v>
      </c>
      <c r="B32" s="24"/>
      <c r="C32" s="6"/>
      <c r="D32" s="6"/>
      <c r="E32" s="7">
        <v>20357700</v>
      </c>
      <c r="F32" s="8">
        <v>19654212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14740659</v>
      </c>
      <c r="Y32" s="8">
        <v>-14740659</v>
      </c>
      <c r="Z32" s="2">
        <v>-100</v>
      </c>
      <c r="AA32" s="6">
        <v>19654212</v>
      </c>
    </row>
    <row r="33" spans="1:27" ht="13.5">
      <c r="A33" s="25" t="s">
        <v>56</v>
      </c>
      <c r="B33" s="24"/>
      <c r="C33" s="6"/>
      <c r="D33" s="6"/>
      <c r="E33" s="7">
        <v>242132940</v>
      </c>
      <c r="F33" s="8">
        <v>218073972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163555479</v>
      </c>
      <c r="Y33" s="8">
        <v>-163555479</v>
      </c>
      <c r="Z33" s="2">
        <v>-100</v>
      </c>
      <c r="AA33" s="6">
        <v>218073972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1551692640</v>
      </c>
      <c r="F35" s="35">
        <f t="shared" si="1"/>
        <v>1635106548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1226329911</v>
      </c>
      <c r="Y35" s="35">
        <f t="shared" si="1"/>
        <v>-1226329911</v>
      </c>
      <c r="Z35" s="36">
        <f>+IF(X35&lt;&gt;0,+(Y35/X35)*100,0)</f>
        <v>-100</v>
      </c>
      <c r="AA35" s="33">
        <f>SUM(AA24:AA34)</f>
        <v>1635106548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994452</v>
      </c>
      <c r="F37" s="48">
        <f t="shared" si="2"/>
        <v>-34537092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-25902819</v>
      </c>
      <c r="Y37" s="48">
        <f t="shared" si="2"/>
        <v>25902819</v>
      </c>
      <c r="Z37" s="49">
        <f>+IF(X37&lt;&gt;0,+(Y37/X37)*100,0)</f>
        <v>-100</v>
      </c>
      <c r="AA37" s="46">
        <f>+AA21-AA35</f>
        <v>-34537092</v>
      </c>
    </row>
    <row r="38" spans="1:27" ht="22.5" customHeight="1">
      <c r="A38" s="50" t="s">
        <v>60</v>
      </c>
      <c r="B38" s="29"/>
      <c r="C38" s="6"/>
      <c r="D38" s="6"/>
      <c r="E38" s="7">
        <v>543037368</v>
      </c>
      <c r="F38" s="8">
        <v>592920348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444690261</v>
      </c>
      <c r="Y38" s="8">
        <v>-444690261</v>
      </c>
      <c r="Z38" s="2">
        <v>-100</v>
      </c>
      <c r="AA38" s="6">
        <v>592920348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26169480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19627110</v>
      </c>
      <c r="Y39" s="26">
        <v>-19627110</v>
      </c>
      <c r="Z39" s="27">
        <v>-100</v>
      </c>
      <c r="AA39" s="28">
        <v>26169480</v>
      </c>
    </row>
    <row r="40" spans="1:27" ht="13.5">
      <c r="A40" s="23" t="s">
        <v>62</v>
      </c>
      <c r="B40" s="29"/>
      <c r="C40" s="51"/>
      <c r="D40" s="51"/>
      <c r="E40" s="7"/>
      <c r="F40" s="8">
        <v>36080412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27060309</v>
      </c>
      <c r="Y40" s="52">
        <v>-27060309</v>
      </c>
      <c r="Z40" s="53">
        <v>-100</v>
      </c>
      <c r="AA40" s="54">
        <v>36080412</v>
      </c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544031820</v>
      </c>
      <c r="F41" s="58">
        <f t="shared" si="3"/>
        <v>620633148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465474861</v>
      </c>
      <c r="Y41" s="58">
        <f t="shared" si="3"/>
        <v>-465474861</v>
      </c>
      <c r="Z41" s="59">
        <f>+IF(X41&lt;&gt;0,+(Y41/X41)*100,0)</f>
        <v>-100</v>
      </c>
      <c r="AA41" s="56">
        <f>SUM(AA37:AA40)</f>
        <v>620633148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544031820</v>
      </c>
      <c r="F43" s="66">
        <f t="shared" si="4"/>
        <v>620633148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465474861</v>
      </c>
      <c r="Y43" s="66">
        <f t="shared" si="4"/>
        <v>-465474861</v>
      </c>
      <c r="Z43" s="67">
        <f>+IF(X43&lt;&gt;0,+(Y43/X43)*100,0)</f>
        <v>-100</v>
      </c>
      <c r="AA43" s="64">
        <f>+AA41-AA42</f>
        <v>620633148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544031820</v>
      </c>
      <c r="F45" s="58">
        <f t="shared" si="5"/>
        <v>620633148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465474861</v>
      </c>
      <c r="Y45" s="58">
        <f t="shared" si="5"/>
        <v>-465474861</v>
      </c>
      <c r="Z45" s="59">
        <f>+IF(X45&lt;&gt;0,+(Y45/X45)*100,0)</f>
        <v>-100</v>
      </c>
      <c r="AA45" s="56">
        <f>SUM(AA43:AA44)</f>
        <v>620633148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544031820</v>
      </c>
      <c r="F47" s="73">
        <f t="shared" si="6"/>
        <v>620633148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465474861</v>
      </c>
      <c r="Y47" s="74">
        <f t="shared" si="6"/>
        <v>-465474861</v>
      </c>
      <c r="Z47" s="75">
        <f>+IF(X47&lt;&gt;0,+(Y47/X47)*100,0)</f>
        <v>-100</v>
      </c>
      <c r="AA47" s="76">
        <f>SUM(AA45:AA46)</f>
        <v>620633148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42865344</v>
      </c>
      <c r="D5" s="6"/>
      <c r="E5" s="7">
        <v>44924719</v>
      </c>
      <c r="F5" s="8">
        <v>44209522</v>
      </c>
      <c r="G5" s="8">
        <v>41415774</v>
      </c>
      <c r="H5" s="8"/>
      <c r="I5" s="8"/>
      <c r="J5" s="8">
        <v>41415774</v>
      </c>
      <c r="K5" s="8">
        <v>283344</v>
      </c>
      <c r="L5" s="8">
        <v>-19187</v>
      </c>
      <c r="M5" s="8">
        <v>-268509</v>
      </c>
      <c r="N5" s="8">
        <v>-4352</v>
      </c>
      <c r="O5" s="8">
        <v>-625476</v>
      </c>
      <c r="P5" s="8">
        <v>-6620</v>
      </c>
      <c r="Q5" s="8">
        <v>-76099</v>
      </c>
      <c r="R5" s="8">
        <v>-708195</v>
      </c>
      <c r="S5" s="8"/>
      <c r="T5" s="8"/>
      <c r="U5" s="8"/>
      <c r="V5" s="8"/>
      <c r="W5" s="8">
        <v>40703227</v>
      </c>
      <c r="X5" s="8">
        <v>33157152</v>
      </c>
      <c r="Y5" s="8">
        <v>7546075</v>
      </c>
      <c r="Z5" s="2">
        <v>22.76</v>
      </c>
      <c r="AA5" s="6">
        <v>44209522</v>
      </c>
    </row>
    <row r="6" spans="1:27" ht="13.5">
      <c r="A6" s="23" t="s">
        <v>32</v>
      </c>
      <c r="B6" s="24"/>
      <c r="C6" s="6">
        <v>88759555</v>
      </c>
      <c r="D6" s="6"/>
      <c r="E6" s="7">
        <v>137940000</v>
      </c>
      <c r="F6" s="8">
        <v>137940000</v>
      </c>
      <c r="G6" s="8">
        <v>2845653</v>
      </c>
      <c r="H6" s="8">
        <v>9728749</v>
      </c>
      <c r="I6" s="8">
        <v>8425269</v>
      </c>
      <c r="J6" s="8">
        <v>20999671</v>
      </c>
      <c r="K6" s="8">
        <v>1281005</v>
      </c>
      <c r="L6" s="8">
        <v>2650227</v>
      </c>
      <c r="M6" s="8">
        <v>7936361</v>
      </c>
      <c r="N6" s="8">
        <v>11867593</v>
      </c>
      <c r="O6" s="8">
        <v>8309137</v>
      </c>
      <c r="P6" s="8">
        <v>7532770</v>
      </c>
      <c r="Q6" s="8">
        <v>9791601</v>
      </c>
      <c r="R6" s="8">
        <v>25633508</v>
      </c>
      <c r="S6" s="8"/>
      <c r="T6" s="8"/>
      <c r="U6" s="8"/>
      <c r="V6" s="8"/>
      <c r="W6" s="8">
        <v>58500772</v>
      </c>
      <c r="X6" s="8">
        <v>103455018</v>
      </c>
      <c r="Y6" s="8">
        <v>-44954246</v>
      </c>
      <c r="Z6" s="2">
        <v>-43.45</v>
      </c>
      <c r="AA6" s="6">
        <v>137940000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14738529</v>
      </c>
      <c r="D9" s="6"/>
      <c r="E9" s="7">
        <v>33370263</v>
      </c>
      <c r="F9" s="8">
        <v>33370263</v>
      </c>
      <c r="G9" s="8"/>
      <c r="H9" s="8">
        <v>2357447</v>
      </c>
      <c r="I9" s="8">
        <v>2339450</v>
      </c>
      <c r="J9" s="8">
        <v>4696897</v>
      </c>
      <c r="K9" s="8">
        <v>-8397</v>
      </c>
      <c r="L9" s="8">
        <v>-17896</v>
      </c>
      <c r="M9" s="8">
        <v>2258310</v>
      </c>
      <c r="N9" s="8">
        <v>2232017</v>
      </c>
      <c r="O9" s="8">
        <v>2246633</v>
      </c>
      <c r="P9" s="8">
        <v>2202179</v>
      </c>
      <c r="Q9" s="8">
        <v>2227392</v>
      </c>
      <c r="R9" s="8">
        <v>6676204</v>
      </c>
      <c r="S9" s="8"/>
      <c r="T9" s="8"/>
      <c r="U9" s="8"/>
      <c r="V9" s="8"/>
      <c r="W9" s="8">
        <v>13605118</v>
      </c>
      <c r="X9" s="8">
        <v>25027695</v>
      </c>
      <c r="Y9" s="8">
        <v>-11422577</v>
      </c>
      <c r="Z9" s="2">
        <v>-45.64</v>
      </c>
      <c r="AA9" s="6">
        <v>33370263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1939874</v>
      </c>
      <c r="D11" s="6"/>
      <c r="E11" s="7">
        <v>4173466</v>
      </c>
      <c r="F11" s="8">
        <v>1400000</v>
      </c>
      <c r="G11" s="8">
        <v>56531</v>
      </c>
      <c r="H11" s="8">
        <v>-161605</v>
      </c>
      <c r="I11" s="8">
        <v>152072</v>
      </c>
      <c r="J11" s="8">
        <v>46998</v>
      </c>
      <c r="K11" s="8">
        <v>24747</v>
      </c>
      <c r="L11" s="8">
        <v>40643</v>
      </c>
      <c r="M11" s="8">
        <v>169334</v>
      </c>
      <c r="N11" s="8">
        <v>234724</v>
      </c>
      <c r="O11" s="8">
        <v>139827</v>
      </c>
      <c r="P11" s="8">
        <v>91490</v>
      </c>
      <c r="Q11" s="8">
        <v>171839</v>
      </c>
      <c r="R11" s="8">
        <v>403156</v>
      </c>
      <c r="S11" s="8"/>
      <c r="T11" s="8"/>
      <c r="U11" s="8"/>
      <c r="V11" s="8"/>
      <c r="W11" s="8">
        <v>684878</v>
      </c>
      <c r="X11" s="8">
        <v>1050012</v>
      </c>
      <c r="Y11" s="8">
        <v>-365134</v>
      </c>
      <c r="Z11" s="2">
        <v>-34.77</v>
      </c>
      <c r="AA11" s="6">
        <v>1400000</v>
      </c>
    </row>
    <row r="12" spans="1:27" ht="13.5">
      <c r="A12" s="25" t="s">
        <v>37</v>
      </c>
      <c r="B12" s="29"/>
      <c r="C12" s="6">
        <v>254988</v>
      </c>
      <c r="D12" s="6"/>
      <c r="E12" s="7">
        <v>941800</v>
      </c>
      <c r="F12" s="8">
        <v>400000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299997</v>
      </c>
      <c r="Y12" s="8">
        <v>-299997</v>
      </c>
      <c r="Z12" s="2">
        <v>-100</v>
      </c>
      <c r="AA12" s="6">
        <v>400000</v>
      </c>
    </row>
    <row r="13" spans="1:27" ht="13.5">
      <c r="A13" s="23" t="s">
        <v>38</v>
      </c>
      <c r="B13" s="29"/>
      <c r="C13" s="6">
        <v>10579999</v>
      </c>
      <c r="D13" s="6"/>
      <c r="E13" s="7">
        <v>14131417</v>
      </c>
      <c r="F13" s="8">
        <v>24000000</v>
      </c>
      <c r="G13" s="8">
        <v>958333</v>
      </c>
      <c r="H13" s="8">
        <v>949605</v>
      </c>
      <c r="I13" s="8">
        <v>967549</v>
      </c>
      <c r="J13" s="8">
        <v>2875487</v>
      </c>
      <c r="K13" s="8">
        <v>983329</v>
      </c>
      <c r="L13" s="8">
        <v>4785170</v>
      </c>
      <c r="M13" s="8">
        <v>1490959</v>
      </c>
      <c r="N13" s="8">
        <v>7259458</v>
      </c>
      <c r="O13" s="8">
        <v>1431677</v>
      </c>
      <c r="P13" s="8">
        <v>879987</v>
      </c>
      <c r="Q13" s="8">
        <v>1203000</v>
      </c>
      <c r="R13" s="8">
        <v>3514664</v>
      </c>
      <c r="S13" s="8"/>
      <c r="T13" s="8"/>
      <c r="U13" s="8"/>
      <c r="V13" s="8"/>
      <c r="W13" s="8">
        <v>13649609</v>
      </c>
      <c r="X13" s="8">
        <v>18000000</v>
      </c>
      <c r="Y13" s="8">
        <v>-4350391</v>
      </c>
      <c r="Z13" s="2">
        <v>-24.17</v>
      </c>
      <c r="AA13" s="6">
        <v>24000000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140208</v>
      </c>
      <c r="D15" s="6"/>
      <c r="E15" s="7">
        <v>3934299</v>
      </c>
      <c r="F15" s="8">
        <v>2458509</v>
      </c>
      <c r="G15" s="8">
        <v>7011</v>
      </c>
      <c r="H15" s="8">
        <v>810</v>
      </c>
      <c r="I15" s="8">
        <v>4307</v>
      </c>
      <c r="J15" s="8">
        <v>12128</v>
      </c>
      <c r="K15" s="8">
        <v>2819</v>
      </c>
      <c r="L15" s="8">
        <v>11285</v>
      </c>
      <c r="M15" s="8">
        <v>15693</v>
      </c>
      <c r="N15" s="8">
        <v>29797</v>
      </c>
      <c r="O15" s="8">
        <v>45000</v>
      </c>
      <c r="P15" s="8">
        <v>6083</v>
      </c>
      <c r="Q15" s="8">
        <v>74186</v>
      </c>
      <c r="R15" s="8">
        <v>125269</v>
      </c>
      <c r="S15" s="8"/>
      <c r="T15" s="8"/>
      <c r="U15" s="8"/>
      <c r="V15" s="8"/>
      <c r="W15" s="8">
        <v>167194</v>
      </c>
      <c r="X15" s="8">
        <v>1843884</v>
      </c>
      <c r="Y15" s="8">
        <v>-1676690</v>
      </c>
      <c r="Z15" s="2">
        <v>-90.93</v>
      </c>
      <c r="AA15" s="6">
        <v>2458509</v>
      </c>
    </row>
    <row r="16" spans="1:27" ht="13.5">
      <c r="A16" s="23" t="s">
        <v>41</v>
      </c>
      <c r="B16" s="29"/>
      <c r="C16" s="6">
        <v>2382272</v>
      </c>
      <c r="D16" s="6"/>
      <c r="E16" s="7">
        <v>5068028</v>
      </c>
      <c r="F16" s="8">
        <v>4300000</v>
      </c>
      <c r="G16" s="8">
        <v>158726</v>
      </c>
      <c r="H16" s="8">
        <v>97940</v>
      </c>
      <c r="I16" s="8">
        <v>114954</v>
      </c>
      <c r="J16" s="8">
        <v>371620</v>
      </c>
      <c r="K16" s="8">
        <v>174163</v>
      </c>
      <c r="L16" s="8">
        <v>161736</v>
      </c>
      <c r="M16" s="8">
        <v>125595</v>
      </c>
      <c r="N16" s="8">
        <v>461494</v>
      </c>
      <c r="O16" s="8">
        <v>223073</v>
      </c>
      <c r="P16" s="8">
        <v>135289</v>
      </c>
      <c r="Q16" s="8">
        <v>86505</v>
      </c>
      <c r="R16" s="8">
        <v>444867</v>
      </c>
      <c r="S16" s="8"/>
      <c r="T16" s="8"/>
      <c r="U16" s="8"/>
      <c r="V16" s="8"/>
      <c r="W16" s="8">
        <v>1277981</v>
      </c>
      <c r="X16" s="8">
        <v>3224997</v>
      </c>
      <c r="Y16" s="8">
        <v>-1947016</v>
      </c>
      <c r="Z16" s="2">
        <v>-60.37</v>
      </c>
      <c r="AA16" s="6">
        <v>4300000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49110026</v>
      </c>
      <c r="D18" s="6"/>
      <c r="E18" s="7">
        <v>54181000</v>
      </c>
      <c r="F18" s="8">
        <v>52381000</v>
      </c>
      <c r="G18" s="8">
        <v>20873945</v>
      </c>
      <c r="H18" s="8"/>
      <c r="I18" s="8"/>
      <c r="J18" s="8">
        <v>20873945</v>
      </c>
      <c r="K18" s="8">
        <v>-9418</v>
      </c>
      <c r="L18" s="8">
        <v>578000</v>
      </c>
      <c r="M18" s="8">
        <v>14302000</v>
      </c>
      <c r="N18" s="8">
        <v>14870582</v>
      </c>
      <c r="O18" s="8">
        <v>954351</v>
      </c>
      <c r="P18" s="8"/>
      <c r="Q18" s="8">
        <v>13494826</v>
      </c>
      <c r="R18" s="8">
        <v>14449177</v>
      </c>
      <c r="S18" s="8"/>
      <c r="T18" s="8"/>
      <c r="U18" s="8"/>
      <c r="V18" s="8"/>
      <c r="W18" s="8">
        <v>50193704</v>
      </c>
      <c r="X18" s="8">
        <v>39285747</v>
      </c>
      <c r="Y18" s="8">
        <v>10907957</v>
      </c>
      <c r="Z18" s="2">
        <v>27.77</v>
      </c>
      <c r="AA18" s="6">
        <v>52381000</v>
      </c>
    </row>
    <row r="19" spans="1:27" ht="13.5">
      <c r="A19" s="23" t="s">
        <v>44</v>
      </c>
      <c r="B19" s="29"/>
      <c r="C19" s="6">
        <v>-59467</v>
      </c>
      <c r="D19" s="6"/>
      <c r="E19" s="7">
        <v>2996212</v>
      </c>
      <c r="F19" s="26">
        <v>5500000</v>
      </c>
      <c r="G19" s="26">
        <v>226350</v>
      </c>
      <c r="H19" s="26">
        <v>78362</v>
      </c>
      <c r="I19" s="26">
        <v>157970</v>
      </c>
      <c r="J19" s="26">
        <v>462682</v>
      </c>
      <c r="K19" s="26">
        <v>382328</v>
      </c>
      <c r="L19" s="26">
        <v>-180151</v>
      </c>
      <c r="M19" s="26">
        <v>278807</v>
      </c>
      <c r="N19" s="26">
        <v>480984</v>
      </c>
      <c r="O19" s="26">
        <v>406022</v>
      </c>
      <c r="P19" s="26">
        <v>179447</v>
      </c>
      <c r="Q19" s="26">
        <v>172294</v>
      </c>
      <c r="R19" s="26">
        <v>757763</v>
      </c>
      <c r="S19" s="26"/>
      <c r="T19" s="26"/>
      <c r="U19" s="26"/>
      <c r="V19" s="26"/>
      <c r="W19" s="26">
        <v>1701429</v>
      </c>
      <c r="X19" s="26">
        <v>4125042</v>
      </c>
      <c r="Y19" s="26">
        <v>-2423613</v>
      </c>
      <c r="Z19" s="27">
        <v>-58.75</v>
      </c>
      <c r="AA19" s="28">
        <v>5500000</v>
      </c>
    </row>
    <row r="20" spans="1:27" ht="13.5">
      <c r="A20" s="23" t="s">
        <v>45</v>
      </c>
      <c r="B20" s="29"/>
      <c r="C20" s="6"/>
      <c r="D20" s="6"/>
      <c r="E20" s="7">
        <v>4752000</v>
      </c>
      <c r="F20" s="8">
        <v>4752000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3564000</v>
      </c>
      <c r="Y20" s="8">
        <v>-3564000</v>
      </c>
      <c r="Z20" s="2">
        <v>-100</v>
      </c>
      <c r="AA20" s="6">
        <v>4752000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210711328</v>
      </c>
      <c r="D21" s="33">
        <f t="shared" si="0"/>
        <v>0</v>
      </c>
      <c r="E21" s="34">
        <f t="shared" si="0"/>
        <v>306413204</v>
      </c>
      <c r="F21" s="35">
        <f t="shared" si="0"/>
        <v>310711294</v>
      </c>
      <c r="G21" s="35">
        <f t="shared" si="0"/>
        <v>66542323</v>
      </c>
      <c r="H21" s="35">
        <f t="shared" si="0"/>
        <v>13051308</v>
      </c>
      <c r="I21" s="35">
        <f t="shared" si="0"/>
        <v>12161571</v>
      </c>
      <c r="J21" s="35">
        <f t="shared" si="0"/>
        <v>91755202</v>
      </c>
      <c r="K21" s="35">
        <f t="shared" si="0"/>
        <v>3113920</v>
      </c>
      <c r="L21" s="35">
        <f t="shared" si="0"/>
        <v>8009827</v>
      </c>
      <c r="M21" s="35">
        <f t="shared" si="0"/>
        <v>26308550</v>
      </c>
      <c r="N21" s="35">
        <f t="shared" si="0"/>
        <v>37432297</v>
      </c>
      <c r="O21" s="35">
        <f t="shared" si="0"/>
        <v>13130244</v>
      </c>
      <c r="P21" s="35">
        <f t="shared" si="0"/>
        <v>11020625</v>
      </c>
      <c r="Q21" s="35">
        <f t="shared" si="0"/>
        <v>27145544</v>
      </c>
      <c r="R21" s="35">
        <f t="shared" si="0"/>
        <v>51296413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180483912</v>
      </c>
      <c r="X21" s="35">
        <f t="shared" si="0"/>
        <v>233033544</v>
      </c>
      <c r="Y21" s="35">
        <f t="shared" si="0"/>
        <v>-52549632</v>
      </c>
      <c r="Z21" s="36">
        <f>+IF(X21&lt;&gt;0,+(Y21/X21)*100,0)</f>
        <v>-22.550243667924477</v>
      </c>
      <c r="AA21" s="33">
        <f>SUM(AA5:AA20)</f>
        <v>310711294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85835881</v>
      </c>
      <c r="D24" s="6"/>
      <c r="E24" s="7">
        <v>90000000</v>
      </c>
      <c r="F24" s="8">
        <v>90000000</v>
      </c>
      <c r="G24" s="8">
        <v>588865</v>
      </c>
      <c r="H24" s="8"/>
      <c r="I24" s="8">
        <v>594525</v>
      </c>
      <c r="J24" s="8">
        <v>1183390</v>
      </c>
      <c r="K24" s="8"/>
      <c r="L24" s="8">
        <v>27779650</v>
      </c>
      <c r="M24" s="8">
        <v>1310408</v>
      </c>
      <c r="N24" s="8">
        <v>29090058</v>
      </c>
      <c r="O24" s="8">
        <v>7743294</v>
      </c>
      <c r="P24" s="8">
        <v>7802944</v>
      </c>
      <c r="Q24" s="8">
        <v>7740368</v>
      </c>
      <c r="R24" s="8">
        <v>23286606</v>
      </c>
      <c r="S24" s="8"/>
      <c r="T24" s="8"/>
      <c r="U24" s="8"/>
      <c r="V24" s="8"/>
      <c r="W24" s="8">
        <v>53560054</v>
      </c>
      <c r="X24" s="8">
        <v>67500288</v>
      </c>
      <c r="Y24" s="8">
        <v>-13940234</v>
      </c>
      <c r="Z24" s="2">
        <v>-20.65</v>
      </c>
      <c r="AA24" s="6">
        <v>90000000</v>
      </c>
    </row>
    <row r="25" spans="1:27" ht="13.5">
      <c r="A25" s="25" t="s">
        <v>49</v>
      </c>
      <c r="B25" s="24"/>
      <c r="C25" s="6">
        <v>7269778</v>
      </c>
      <c r="D25" s="6"/>
      <c r="E25" s="7">
        <v>8006400</v>
      </c>
      <c r="F25" s="8">
        <v>8006400</v>
      </c>
      <c r="G25" s="8"/>
      <c r="H25" s="8"/>
      <c r="I25" s="8"/>
      <c r="J25" s="8"/>
      <c r="K25" s="8"/>
      <c r="L25" s="8">
        <v>2392262</v>
      </c>
      <c r="M25" s="8"/>
      <c r="N25" s="8">
        <v>2392262</v>
      </c>
      <c r="O25" s="8">
        <v>598065</v>
      </c>
      <c r="P25" s="8">
        <v>598065</v>
      </c>
      <c r="Q25" s="8">
        <v>542788</v>
      </c>
      <c r="R25" s="8">
        <v>1738918</v>
      </c>
      <c r="S25" s="8"/>
      <c r="T25" s="8"/>
      <c r="U25" s="8"/>
      <c r="V25" s="8"/>
      <c r="W25" s="8">
        <v>4131180</v>
      </c>
      <c r="X25" s="8">
        <v>6004809</v>
      </c>
      <c r="Y25" s="8">
        <v>-1873629</v>
      </c>
      <c r="Z25" s="2">
        <v>-31.2</v>
      </c>
      <c r="AA25" s="6">
        <v>8006400</v>
      </c>
    </row>
    <row r="26" spans="1:27" ht="13.5">
      <c r="A26" s="25" t="s">
        <v>50</v>
      </c>
      <c r="B26" s="24"/>
      <c r="C26" s="6">
        <v>23534705</v>
      </c>
      <c r="D26" s="6"/>
      <c r="E26" s="7">
        <v>2568723</v>
      </c>
      <c r="F26" s="8">
        <v>2568723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1926540</v>
      </c>
      <c r="Y26" s="8">
        <v>-1926540</v>
      </c>
      <c r="Z26" s="2">
        <v>-100</v>
      </c>
      <c r="AA26" s="6">
        <v>2568723</v>
      </c>
    </row>
    <row r="27" spans="1:27" ht="13.5">
      <c r="A27" s="25" t="s">
        <v>51</v>
      </c>
      <c r="B27" s="24"/>
      <c r="C27" s="6"/>
      <c r="D27" s="6"/>
      <c r="E27" s="7">
        <v>63767196</v>
      </c>
      <c r="F27" s="8">
        <v>63767196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47825442</v>
      </c>
      <c r="Y27" s="8">
        <v>-47825442</v>
      </c>
      <c r="Z27" s="2">
        <v>-100</v>
      </c>
      <c r="AA27" s="6">
        <v>63767196</v>
      </c>
    </row>
    <row r="28" spans="1:27" ht="13.5">
      <c r="A28" s="25" t="s">
        <v>52</v>
      </c>
      <c r="B28" s="24"/>
      <c r="C28" s="6">
        <v>11526985</v>
      </c>
      <c r="D28" s="6"/>
      <c r="E28" s="7">
        <v>4224000</v>
      </c>
      <c r="F28" s="8">
        <v>7000000</v>
      </c>
      <c r="G28" s="8"/>
      <c r="H28" s="8"/>
      <c r="I28" s="8">
        <v>1958</v>
      </c>
      <c r="J28" s="8">
        <v>1958</v>
      </c>
      <c r="K28" s="8"/>
      <c r="L28" s="8"/>
      <c r="M28" s="8"/>
      <c r="N28" s="8"/>
      <c r="O28" s="8">
        <v>1356556</v>
      </c>
      <c r="P28" s="8">
        <v>146</v>
      </c>
      <c r="Q28" s="8"/>
      <c r="R28" s="8">
        <v>1356702</v>
      </c>
      <c r="S28" s="8"/>
      <c r="T28" s="8"/>
      <c r="U28" s="8"/>
      <c r="V28" s="8"/>
      <c r="W28" s="8">
        <v>1358660</v>
      </c>
      <c r="X28" s="8">
        <v>5249997</v>
      </c>
      <c r="Y28" s="8">
        <v>-3891337</v>
      </c>
      <c r="Z28" s="2">
        <v>-74.12</v>
      </c>
      <c r="AA28" s="6">
        <v>7000000</v>
      </c>
    </row>
    <row r="29" spans="1:27" ht="13.5">
      <c r="A29" s="25" t="s">
        <v>53</v>
      </c>
      <c r="B29" s="24"/>
      <c r="C29" s="6">
        <v>70315015</v>
      </c>
      <c r="D29" s="6"/>
      <c r="E29" s="7">
        <v>52800000</v>
      </c>
      <c r="F29" s="8">
        <v>52800000</v>
      </c>
      <c r="G29" s="8"/>
      <c r="H29" s="8"/>
      <c r="I29" s="8">
        <v>197505</v>
      </c>
      <c r="J29" s="8">
        <v>197505</v>
      </c>
      <c r="K29" s="8"/>
      <c r="L29" s="8"/>
      <c r="M29" s="8"/>
      <c r="N29" s="8"/>
      <c r="O29" s="8">
        <v>5220859</v>
      </c>
      <c r="P29" s="8">
        <v>11800</v>
      </c>
      <c r="Q29" s="8"/>
      <c r="R29" s="8">
        <v>5232659</v>
      </c>
      <c r="S29" s="8"/>
      <c r="T29" s="8"/>
      <c r="U29" s="8"/>
      <c r="V29" s="8"/>
      <c r="W29" s="8">
        <v>5430164</v>
      </c>
      <c r="X29" s="8">
        <v>39600000</v>
      </c>
      <c r="Y29" s="8">
        <v>-34169836</v>
      </c>
      <c r="Z29" s="2">
        <v>-86.29</v>
      </c>
      <c r="AA29" s="6">
        <v>52800000</v>
      </c>
    </row>
    <row r="30" spans="1:27" ht="13.5">
      <c r="A30" s="25" t="s">
        <v>54</v>
      </c>
      <c r="B30" s="24"/>
      <c r="C30" s="6">
        <v>3021997</v>
      </c>
      <c r="D30" s="6"/>
      <c r="E30" s="7">
        <v>19020000</v>
      </c>
      <c r="F30" s="8">
        <v>14020000</v>
      </c>
      <c r="G30" s="8">
        <v>2327</v>
      </c>
      <c r="H30" s="8">
        <v>-217</v>
      </c>
      <c r="I30" s="8">
        <v>347</v>
      </c>
      <c r="J30" s="8">
        <v>2457</v>
      </c>
      <c r="K30" s="8">
        <v>18510</v>
      </c>
      <c r="L30" s="8">
        <v>174710</v>
      </c>
      <c r="M30" s="8">
        <v>1427421</v>
      </c>
      <c r="N30" s="8">
        <v>1620641</v>
      </c>
      <c r="O30" s="8">
        <v>129972</v>
      </c>
      <c r="P30" s="8">
        <v>1734143</v>
      </c>
      <c r="Q30" s="8">
        <v>1292918</v>
      </c>
      <c r="R30" s="8">
        <v>3157033</v>
      </c>
      <c r="S30" s="8"/>
      <c r="T30" s="8"/>
      <c r="U30" s="8"/>
      <c r="V30" s="8"/>
      <c r="W30" s="8">
        <v>4780131</v>
      </c>
      <c r="X30" s="8">
        <v>10515177</v>
      </c>
      <c r="Y30" s="8">
        <v>-5735046</v>
      </c>
      <c r="Z30" s="2">
        <v>-54.54</v>
      </c>
      <c r="AA30" s="6">
        <v>14020000</v>
      </c>
    </row>
    <row r="31" spans="1:27" ht="13.5">
      <c r="A31" s="25" t="s">
        <v>55</v>
      </c>
      <c r="B31" s="24"/>
      <c r="C31" s="6">
        <v>47349259</v>
      </c>
      <c r="D31" s="6"/>
      <c r="E31" s="7">
        <v>5000000</v>
      </c>
      <c r="F31" s="8">
        <v>8125000</v>
      </c>
      <c r="G31" s="8"/>
      <c r="H31" s="8"/>
      <c r="I31" s="8">
        <v>43494</v>
      </c>
      <c r="J31" s="8">
        <v>43494</v>
      </c>
      <c r="K31" s="8">
        <v>405223</v>
      </c>
      <c r="L31" s="8">
        <v>22970</v>
      </c>
      <c r="M31" s="8">
        <v>99092</v>
      </c>
      <c r="N31" s="8">
        <v>527285</v>
      </c>
      <c r="O31" s="8">
        <v>122627</v>
      </c>
      <c r="P31" s="8">
        <v>140347</v>
      </c>
      <c r="Q31" s="8">
        <v>35861</v>
      </c>
      <c r="R31" s="8">
        <v>298835</v>
      </c>
      <c r="S31" s="8"/>
      <c r="T31" s="8"/>
      <c r="U31" s="8"/>
      <c r="V31" s="8"/>
      <c r="W31" s="8">
        <v>869614</v>
      </c>
      <c r="X31" s="8">
        <v>6093711</v>
      </c>
      <c r="Y31" s="8">
        <v>-5224097</v>
      </c>
      <c r="Z31" s="2">
        <v>-85.73</v>
      </c>
      <c r="AA31" s="6">
        <v>8125000</v>
      </c>
    </row>
    <row r="32" spans="1:27" ht="13.5">
      <c r="A32" s="25" t="s">
        <v>43</v>
      </c>
      <c r="B32" s="24"/>
      <c r="C32" s="6"/>
      <c r="D32" s="6"/>
      <c r="E32" s="7">
        <v>11274000</v>
      </c>
      <c r="F32" s="8">
        <v>10907747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8180811</v>
      </c>
      <c r="Y32" s="8">
        <v>-8180811</v>
      </c>
      <c r="Z32" s="2">
        <v>-100</v>
      </c>
      <c r="AA32" s="6">
        <v>10907747</v>
      </c>
    </row>
    <row r="33" spans="1:27" ht="13.5">
      <c r="A33" s="25" t="s">
        <v>56</v>
      </c>
      <c r="B33" s="24"/>
      <c r="C33" s="6">
        <v>23077041</v>
      </c>
      <c r="D33" s="6"/>
      <c r="E33" s="7">
        <v>22371939</v>
      </c>
      <c r="F33" s="8">
        <v>22000000</v>
      </c>
      <c r="G33" s="8">
        <v>580298</v>
      </c>
      <c r="H33" s="8">
        <v>358824</v>
      </c>
      <c r="I33" s="8">
        <v>876995</v>
      </c>
      <c r="J33" s="8">
        <v>1816117</v>
      </c>
      <c r="K33" s="8">
        <v>559106</v>
      </c>
      <c r="L33" s="8">
        <v>1067424</v>
      </c>
      <c r="M33" s="8">
        <v>778279</v>
      </c>
      <c r="N33" s="8">
        <v>2404809</v>
      </c>
      <c r="O33" s="8">
        <v>1009407</v>
      </c>
      <c r="P33" s="8">
        <v>1026512</v>
      </c>
      <c r="Q33" s="8">
        <v>690955</v>
      </c>
      <c r="R33" s="8">
        <v>2726874</v>
      </c>
      <c r="S33" s="8"/>
      <c r="T33" s="8"/>
      <c r="U33" s="8"/>
      <c r="V33" s="8"/>
      <c r="W33" s="8">
        <v>6947800</v>
      </c>
      <c r="X33" s="8">
        <v>16499277</v>
      </c>
      <c r="Y33" s="8">
        <v>-9551477</v>
      </c>
      <c r="Z33" s="2">
        <v>-57.89</v>
      </c>
      <c r="AA33" s="6">
        <v>22000000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271930661</v>
      </c>
      <c r="D35" s="33">
        <f>SUM(D24:D34)</f>
        <v>0</v>
      </c>
      <c r="E35" s="34">
        <f t="shared" si="1"/>
        <v>279032258</v>
      </c>
      <c r="F35" s="35">
        <f t="shared" si="1"/>
        <v>279195066</v>
      </c>
      <c r="G35" s="35">
        <f t="shared" si="1"/>
        <v>1171490</v>
      </c>
      <c r="H35" s="35">
        <f t="shared" si="1"/>
        <v>358607</v>
      </c>
      <c r="I35" s="35">
        <f t="shared" si="1"/>
        <v>1714824</v>
      </c>
      <c r="J35" s="35">
        <f t="shared" si="1"/>
        <v>3244921</v>
      </c>
      <c r="K35" s="35">
        <f t="shared" si="1"/>
        <v>982839</v>
      </c>
      <c r="L35" s="35">
        <f t="shared" si="1"/>
        <v>31437016</v>
      </c>
      <c r="M35" s="35">
        <f t="shared" si="1"/>
        <v>3615200</v>
      </c>
      <c r="N35" s="35">
        <f t="shared" si="1"/>
        <v>36035055</v>
      </c>
      <c r="O35" s="35">
        <f t="shared" si="1"/>
        <v>16180780</v>
      </c>
      <c r="P35" s="35">
        <f t="shared" si="1"/>
        <v>11313957</v>
      </c>
      <c r="Q35" s="35">
        <f t="shared" si="1"/>
        <v>10302890</v>
      </c>
      <c r="R35" s="35">
        <f t="shared" si="1"/>
        <v>37797627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77077603</v>
      </c>
      <c r="X35" s="35">
        <f t="shared" si="1"/>
        <v>209396052</v>
      </c>
      <c r="Y35" s="35">
        <f t="shared" si="1"/>
        <v>-132318449</v>
      </c>
      <c r="Z35" s="36">
        <f>+IF(X35&lt;&gt;0,+(Y35/X35)*100,0)</f>
        <v>-63.19051755569871</v>
      </c>
      <c r="AA35" s="33">
        <f>SUM(AA24:AA34)</f>
        <v>279195066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-61219333</v>
      </c>
      <c r="D37" s="46">
        <f>+D21-D35</f>
        <v>0</v>
      </c>
      <c r="E37" s="47">
        <f t="shared" si="2"/>
        <v>27380946</v>
      </c>
      <c r="F37" s="48">
        <f t="shared" si="2"/>
        <v>31516228</v>
      </c>
      <c r="G37" s="48">
        <f t="shared" si="2"/>
        <v>65370833</v>
      </c>
      <c r="H37" s="48">
        <f t="shared" si="2"/>
        <v>12692701</v>
      </c>
      <c r="I37" s="48">
        <f t="shared" si="2"/>
        <v>10446747</v>
      </c>
      <c r="J37" s="48">
        <f t="shared" si="2"/>
        <v>88510281</v>
      </c>
      <c r="K37" s="48">
        <f t="shared" si="2"/>
        <v>2131081</v>
      </c>
      <c r="L37" s="48">
        <f t="shared" si="2"/>
        <v>-23427189</v>
      </c>
      <c r="M37" s="48">
        <f t="shared" si="2"/>
        <v>22693350</v>
      </c>
      <c r="N37" s="48">
        <f t="shared" si="2"/>
        <v>1397242</v>
      </c>
      <c r="O37" s="48">
        <f t="shared" si="2"/>
        <v>-3050536</v>
      </c>
      <c r="P37" s="48">
        <f t="shared" si="2"/>
        <v>-293332</v>
      </c>
      <c r="Q37" s="48">
        <f t="shared" si="2"/>
        <v>16842654</v>
      </c>
      <c r="R37" s="48">
        <f t="shared" si="2"/>
        <v>13498786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103406309</v>
      </c>
      <c r="X37" s="48">
        <f>IF(F21=F35,0,X21-X35)</f>
        <v>23637492</v>
      </c>
      <c r="Y37" s="48">
        <f t="shared" si="2"/>
        <v>79768817</v>
      </c>
      <c r="Z37" s="49">
        <f>+IF(X37&lt;&gt;0,+(Y37/X37)*100,0)</f>
        <v>337.46734636652656</v>
      </c>
      <c r="AA37" s="46">
        <f>+AA21-AA35</f>
        <v>31516228</v>
      </c>
    </row>
    <row r="38" spans="1:27" ht="22.5" customHeight="1">
      <c r="A38" s="50" t="s">
        <v>60</v>
      </c>
      <c r="B38" s="29"/>
      <c r="C38" s="6">
        <v>26974540</v>
      </c>
      <c r="D38" s="6"/>
      <c r="E38" s="7">
        <v>26877000</v>
      </c>
      <c r="F38" s="8">
        <v>26877000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20157750</v>
      </c>
      <c r="Y38" s="8">
        <v>-20157750</v>
      </c>
      <c r="Z38" s="2">
        <v>-100</v>
      </c>
      <c r="AA38" s="6">
        <v>26877000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-34244793</v>
      </c>
      <c r="D41" s="56">
        <f>SUM(D37:D40)</f>
        <v>0</v>
      </c>
      <c r="E41" s="57">
        <f t="shared" si="3"/>
        <v>54257946</v>
      </c>
      <c r="F41" s="58">
        <f t="shared" si="3"/>
        <v>58393228</v>
      </c>
      <c r="G41" s="58">
        <f t="shared" si="3"/>
        <v>65370833</v>
      </c>
      <c r="H41" s="58">
        <f t="shared" si="3"/>
        <v>12692701</v>
      </c>
      <c r="I41" s="58">
        <f t="shared" si="3"/>
        <v>10446747</v>
      </c>
      <c r="J41" s="58">
        <f t="shared" si="3"/>
        <v>88510281</v>
      </c>
      <c r="K41" s="58">
        <f t="shared" si="3"/>
        <v>2131081</v>
      </c>
      <c r="L41" s="58">
        <f t="shared" si="3"/>
        <v>-23427189</v>
      </c>
      <c r="M41" s="58">
        <f t="shared" si="3"/>
        <v>22693350</v>
      </c>
      <c r="N41" s="58">
        <f t="shared" si="3"/>
        <v>1397242</v>
      </c>
      <c r="O41" s="58">
        <f t="shared" si="3"/>
        <v>-3050536</v>
      </c>
      <c r="P41" s="58">
        <f t="shared" si="3"/>
        <v>-293332</v>
      </c>
      <c r="Q41" s="58">
        <f t="shared" si="3"/>
        <v>16842654</v>
      </c>
      <c r="R41" s="58">
        <f t="shared" si="3"/>
        <v>13498786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103406309</v>
      </c>
      <c r="X41" s="58">
        <f t="shared" si="3"/>
        <v>43795242</v>
      </c>
      <c r="Y41" s="58">
        <f t="shared" si="3"/>
        <v>59611067</v>
      </c>
      <c r="Z41" s="59">
        <f>+IF(X41&lt;&gt;0,+(Y41/X41)*100,0)</f>
        <v>136.1131124700715</v>
      </c>
      <c r="AA41" s="56">
        <f>SUM(AA37:AA40)</f>
        <v>58393228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-34244793</v>
      </c>
      <c r="D43" s="64">
        <f>+D41-D42</f>
        <v>0</v>
      </c>
      <c r="E43" s="65">
        <f t="shared" si="4"/>
        <v>54257946</v>
      </c>
      <c r="F43" s="66">
        <f t="shared" si="4"/>
        <v>58393228</v>
      </c>
      <c r="G43" s="66">
        <f t="shared" si="4"/>
        <v>65370833</v>
      </c>
      <c r="H43" s="66">
        <f t="shared" si="4"/>
        <v>12692701</v>
      </c>
      <c r="I43" s="66">
        <f t="shared" si="4"/>
        <v>10446747</v>
      </c>
      <c r="J43" s="66">
        <f t="shared" si="4"/>
        <v>88510281</v>
      </c>
      <c r="K43" s="66">
        <f t="shared" si="4"/>
        <v>2131081</v>
      </c>
      <c r="L43" s="66">
        <f t="shared" si="4"/>
        <v>-23427189</v>
      </c>
      <c r="M43" s="66">
        <f t="shared" si="4"/>
        <v>22693350</v>
      </c>
      <c r="N43" s="66">
        <f t="shared" si="4"/>
        <v>1397242</v>
      </c>
      <c r="O43" s="66">
        <f t="shared" si="4"/>
        <v>-3050536</v>
      </c>
      <c r="P43" s="66">
        <f t="shared" si="4"/>
        <v>-293332</v>
      </c>
      <c r="Q43" s="66">
        <f t="shared" si="4"/>
        <v>16842654</v>
      </c>
      <c r="R43" s="66">
        <f t="shared" si="4"/>
        <v>13498786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103406309</v>
      </c>
      <c r="X43" s="66">
        <f t="shared" si="4"/>
        <v>43795242</v>
      </c>
      <c r="Y43" s="66">
        <f t="shared" si="4"/>
        <v>59611067</v>
      </c>
      <c r="Z43" s="67">
        <f>+IF(X43&lt;&gt;0,+(Y43/X43)*100,0)</f>
        <v>136.1131124700715</v>
      </c>
      <c r="AA43" s="64">
        <f>+AA41-AA42</f>
        <v>58393228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-34244793</v>
      </c>
      <c r="D45" s="56">
        <f>SUM(D43:D44)</f>
        <v>0</v>
      </c>
      <c r="E45" s="57">
        <f t="shared" si="5"/>
        <v>54257946</v>
      </c>
      <c r="F45" s="58">
        <f t="shared" si="5"/>
        <v>58393228</v>
      </c>
      <c r="G45" s="58">
        <f t="shared" si="5"/>
        <v>65370833</v>
      </c>
      <c r="H45" s="58">
        <f t="shared" si="5"/>
        <v>12692701</v>
      </c>
      <c r="I45" s="58">
        <f t="shared" si="5"/>
        <v>10446747</v>
      </c>
      <c r="J45" s="58">
        <f t="shared" si="5"/>
        <v>88510281</v>
      </c>
      <c r="K45" s="58">
        <f t="shared" si="5"/>
        <v>2131081</v>
      </c>
      <c r="L45" s="58">
        <f t="shared" si="5"/>
        <v>-23427189</v>
      </c>
      <c r="M45" s="58">
        <f t="shared" si="5"/>
        <v>22693350</v>
      </c>
      <c r="N45" s="58">
        <f t="shared" si="5"/>
        <v>1397242</v>
      </c>
      <c r="O45" s="58">
        <f t="shared" si="5"/>
        <v>-3050536</v>
      </c>
      <c r="P45" s="58">
        <f t="shared" si="5"/>
        <v>-293332</v>
      </c>
      <c r="Q45" s="58">
        <f t="shared" si="5"/>
        <v>16842654</v>
      </c>
      <c r="R45" s="58">
        <f t="shared" si="5"/>
        <v>13498786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103406309</v>
      </c>
      <c r="X45" s="58">
        <f t="shared" si="5"/>
        <v>43795242</v>
      </c>
      <c r="Y45" s="58">
        <f t="shared" si="5"/>
        <v>59611067</v>
      </c>
      <c r="Z45" s="59">
        <f>+IF(X45&lt;&gt;0,+(Y45/X45)*100,0)</f>
        <v>136.1131124700715</v>
      </c>
      <c r="AA45" s="56">
        <f>SUM(AA43:AA44)</f>
        <v>58393228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-34244793</v>
      </c>
      <c r="D47" s="71">
        <f>SUM(D45:D46)</f>
        <v>0</v>
      </c>
      <c r="E47" s="72">
        <f t="shared" si="6"/>
        <v>54257946</v>
      </c>
      <c r="F47" s="73">
        <f t="shared" si="6"/>
        <v>58393228</v>
      </c>
      <c r="G47" s="73">
        <f t="shared" si="6"/>
        <v>65370833</v>
      </c>
      <c r="H47" s="74">
        <f t="shared" si="6"/>
        <v>12692701</v>
      </c>
      <c r="I47" s="74">
        <f t="shared" si="6"/>
        <v>10446747</v>
      </c>
      <c r="J47" s="74">
        <f t="shared" si="6"/>
        <v>88510281</v>
      </c>
      <c r="K47" s="74">
        <f t="shared" si="6"/>
        <v>2131081</v>
      </c>
      <c r="L47" s="74">
        <f t="shared" si="6"/>
        <v>-23427189</v>
      </c>
      <c r="M47" s="73">
        <f t="shared" si="6"/>
        <v>22693350</v>
      </c>
      <c r="N47" s="73">
        <f t="shared" si="6"/>
        <v>1397242</v>
      </c>
      <c r="O47" s="74">
        <f t="shared" si="6"/>
        <v>-3050536</v>
      </c>
      <c r="P47" s="74">
        <f t="shared" si="6"/>
        <v>-293332</v>
      </c>
      <c r="Q47" s="74">
        <f t="shared" si="6"/>
        <v>16842654</v>
      </c>
      <c r="R47" s="74">
        <f t="shared" si="6"/>
        <v>13498786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103406309</v>
      </c>
      <c r="X47" s="74">
        <f t="shared" si="6"/>
        <v>43795242</v>
      </c>
      <c r="Y47" s="74">
        <f t="shared" si="6"/>
        <v>59611067</v>
      </c>
      <c r="Z47" s="75">
        <f>+IF(X47&lt;&gt;0,+(Y47/X47)*100,0)</f>
        <v>136.1131124700715</v>
      </c>
      <c r="AA47" s="76">
        <f>SUM(AA45:AA46)</f>
        <v>58393228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1295502965</v>
      </c>
      <c r="D5" s="6"/>
      <c r="E5" s="7">
        <v>1552050927</v>
      </c>
      <c r="F5" s="8">
        <v>1552050927</v>
      </c>
      <c r="G5" s="8">
        <v>231657499</v>
      </c>
      <c r="H5" s="8">
        <v>115322517</v>
      </c>
      <c r="I5" s="8">
        <v>111950890</v>
      </c>
      <c r="J5" s="8">
        <v>458930906</v>
      </c>
      <c r="K5" s="8">
        <v>93506292</v>
      </c>
      <c r="L5" s="8">
        <v>113680101</v>
      </c>
      <c r="M5" s="8">
        <v>111760689</v>
      </c>
      <c r="N5" s="8">
        <v>318947082</v>
      </c>
      <c r="O5" s="8">
        <v>110460728</v>
      </c>
      <c r="P5" s="8">
        <v>113149845</v>
      </c>
      <c r="Q5" s="8">
        <v>110648441</v>
      </c>
      <c r="R5" s="8">
        <v>334259014</v>
      </c>
      <c r="S5" s="8"/>
      <c r="T5" s="8"/>
      <c r="U5" s="8"/>
      <c r="V5" s="8"/>
      <c r="W5" s="8">
        <v>1112137002</v>
      </c>
      <c r="X5" s="8">
        <v>1164038193</v>
      </c>
      <c r="Y5" s="8">
        <v>-51901191</v>
      </c>
      <c r="Z5" s="2">
        <v>-4.46</v>
      </c>
      <c r="AA5" s="6">
        <v>1552050927</v>
      </c>
    </row>
    <row r="6" spans="1:27" ht="13.5">
      <c r="A6" s="23" t="s">
        <v>32</v>
      </c>
      <c r="B6" s="24"/>
      <c r="C6" s="6">
        <v>1783481082</v>
      </c>
      <c r="D6" s="6"/>
      <c r="E6" s="7">
        <v>2161342096</v>
      </c>
      <c r="F6" s="8">
        <v>2110128954</v>
      </c>
      <c r="G6" s="8">
        <v>163166701</v>
      </c>
      <c r="H6" s="8">
        <v>162982831</v>
      </c>
      <c r="I6" s="8">
        <v>174329687</v>
      </c>
      <c r="J6" s="8">
        <v>500479219</v>
      </c>
      <c r="K6" s="8">
        <v>160743811</v>
      </c>
      <c r="L6" s="8">
        <v>138898796</v>
      </c>
      <c r="M6" s="8">
        <v>163118193</v>
      </c>
      <c r="N6" s="8">
        <v>462760800</v>
      </c>
      <c r="O6" s="8">
        <v>140046510</v>
      </c>
      <c r="P6" s="8">
        <v>161784113</v>
      </c>
      <c r="Q6" s="8">
        <v>48568199</v>
      </c>
      <c r="R6" s="8">
        <v>350398822</v>
      </c>
      <c r="S6" s="8"/>
      <c r="T6" s="8"/>
      <c r="U6" s="8"/>
      <c r="V6" s="8"/>
      <c r="W6" s="8">
        <v>1313638841</v>
      </c>
      <c r="X6" s="8">
        <v>1582596639</v>
      </c>
      <c r="Y6" s="8">
        <v>-268957798</v>
      </c>
      <c r="Z6" s="2">
        <v>-16.99</v>
      </c>
      <c r="AA6" s="6">
        <v>2110128954</v>
      </c>
    </row>
    <row r="7" spans="1:27" ht="13.5">
      <c r="A7" s="25" t="s">
        <v>33</v>
      </c>
      <c r="B7" s="24"/>
      <c r="C7" s="6">
        <v>503580318</v>
      </c>
      <c r="D7" s="6"/>
      <c r="E7" s="7">
        <v>583148545</v>
      </c>
      <c r="F7" s="8">
        <v>583148545</v>
      </c>
      <c r="G7" s="8">
        <v>36273920</v>
      </c>
      <c r="H7" s="8">
        <v>34342692</v>
      </c>
      <c r="I7" s="8">
        <v>58053054</v>
      </c>
      <c r="J7" s="8">
        <v>128669666</v>
      </c>
      <c r="K7" s="8">
        <v>31494423</v>
      </c>
      <c r="L7" s="8">
        <v>45509759</v>
      </c>
      <c r="M7" s="8">
        <v>57569827</v>
      </c>
      <c r="N7" s="8">
        <v>134574009</v>
      </c>
      <c r="O7" s="8">
        <v>46708905</v>
      </c>
      <c r="P7" s="8">
        <v>106242454</v>
      </c>
      <c r="Q7" s="8">
        <v>36890536</v>
      </c>
      <c r="R7" s="8">
        <v>189841895</v>
      </c>
      <c r="S7" s="8"/>
      <c r="T7" s="8"/>
      <c r="U7" s="8"/>
      <c r="V7" s="8"/>
      <c r="W7" s="8">
        <v>453085570</v>
      </c>
      <c r="X7" s="8">
        <v>437361408</v>
      </c>
      <c r="Y7" s="8">
        <v>15724162</v>
      </c>
      <c r="Z7" s="2">
        <v>3.6</v>
      </c>
      <c r="AA7" s="6">
        <v>583148545</v>
      </c>
    </row>
    <row r="8" spans="1:27" ht="13.5">
      <c r="A8" s="25" t="s">
        <v>34</v>
      </c>
      <c r="B8" s="24"/>
      <c r="C8" s="6">
        <v>328922573</v>
      </c>
      <c r="D8" s="6"/>
      <c r="E8" s="7">
        <v>363587047</v>
      </c>
      <c r="F8" s="8">
        <v>363587047</v>
      </c>
      <c r="G8" s="8">
        <v>36550159</v>
      </c>
      <c r="H8" s="8">
        <v>32548869</v>
      </c>
      <c r="I8" s="8">
        <v>30360627</v>
      </c>
      <c r="J8" s="8">
        <v>99459655</v>
      </c>
      <c r="K8" s="8">
        <v>29167976</v>
      </c>
      <c r="L8" s="8">
        <v>29330880</v>
      </c>
      <c r="M8" s="8">
        <v>30987233</v>
      </c>
      <c r="N8" s="8">
        <v>89486089</v>
      </c>
      <c r="O8" s="8">
        <v>28786156</v>
      </c>
      <c r="P8" s="8">
        <v>30001565</v>
      </c>
      <c r="Q8" s="8">
        <v>29313398</v>
      </c>
      <c r="R8" s="8">
        <v>88101119</v>
      </c>
      <c r="S8" s="8"/>
      <c r="T8" s="8"/>
      <c r="U8" s="8"/>
      <c r="V8" s="8"/>
      <c r="W8" s="8">
        <v>277046863</v>
      </c>
      <c r="X8" s="8">
        <v>272690262</v>
      </c>
      <c r="Y8" s="8">
        <v>4356601</v>
      </c>
      <c r="Z8" s="2">
        <v>1.6</v>
      </c>
      <c r="AA8" s="6">
        <v>363587047</v>
      </c>
    </row>
    <row r="9" spans="1:27" ht="13.5">
      <c r="A9" s="25" t="s">
        <v>35</v>
      </c>
      <c r="B9" s="24"/>
      <c r="C9" s="6">
        <v>251916126</v>
      </c>
      <c r="D9" s="6"/>
      <c r="E9" s="7">
        <v>310977934</v>
      </c>
      <c r="F9" s="8">
        <v>310977934</v>
      </c>
      <c r="G9" s="8">
        <v>22883347</v>
      </c>
      <c r="H9" s="8">
        <v>22689773</v>
      </c>
      <c r="I9" s="8">
        <v>22635657</v>
      </c>
      <c r="J9" s="8">
        <v>68208777</v>
      </c>
      <c r="K9" s="8">
        <v>22636768</v>
      </c>
      <c r="L9" s="8">
        <v>22735888</v>
      </c>
      <c r="M9" s="8">
        <v>22792733</v>
      </c>
      <c r="N9" s="8">
        <v>68165389</v>
      </c>
      <c r="O9" s="8">
        <v>22744490</v>
      </c>
      <c r="P9" s="8">
        <v>22781309</v>
      </c>
      <c r="Q9" s="8">
        <v>22547716</v>
      </c>
      <c r="R9" s="8">
        <v>68073515</v>
      </c>
      <c r="S9" s="8"/>
      <c r="T9" s="8"/>
      <c r="U9" s="8"/>
      <c r="V9" s="8"/>
      <c r="W9" s="8">
        <v>204447681</v>
      </c>
      <c r="X9" s="8">
        <v>233233452</v>
      </c>
      <c r="Y9" s="8">
        <v>-28785771</v>
      </c>
      <c r="Z9" s="2">
        <v>-12.34</v>
      </c>
      <c r="AA9" s="6">
        <v>310977934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22504973</v>
      </c>
      <c r="D11" s="6"/>
      <c r="E11" s="7">
        <v>19213628</v>
      </c>
      <c r="F11" s="8">
        <v>19213628</v>
      </c>
      <c r="G11" s="8">
        <v>1425935</v>
      </c>
      <c r="H11" s="8">
        <v>1595805</v>
      </c>
      <c r="I11" s="8">
        <v>1463005</v>
      </c>
      <c r="J11" s="8">
        <v>4484745</v>
      </c>
      <c r="K11" s="8">
        <v>1645747</v>
      </c>
      <c r="L11" s="8">
        <v>1632076</v>
      </c>
      <c r="M11" s="8">
        <v>1505621</v>
      </c>
      <c r="N11" s="8">
        <v>4783444</v>
      </c>
      <c r="O11" s="8">
        <v>1890999</v>
      </c>
      <c r="P11" s="8">
        <v>2523830</v>
      </c>
      <c r="Q11" s="8">
        <v>1654742</v>
      </c>
      <c r="R11" s="8">
        <v>6069571</v>
      </c>
      <c r="S11" s="8"/>
      <c r="T11" s="8"/>
      <c r="U11" s="8"/>
      <c r="V11" s="8"/>
      <c r="W11" s="8">
        <v>15337760</v>
      </c>
      <c r="X11" s="8">
        <v>14410197</v>
      </c>
      <c r="Y11" s="8">
        <v>927563</v>
      </c>
      <c r="Z11" s="2">
        <v>6.44</v>
      </c>
      <c r="AA11" s="6">
        <v>19213628</v>
      </c>
    </row>
    <row r="12" spans="1:27" ht="13.5">
      <c r="A12" s="25" t="s">
        <v>37</v>
      </c>
      <c r="B12" s="29"/>
      <c r="C12" s="6">
        <v>98690424</v>
      </c>
      <c r="D12" s="6"/>
      <c r="E12" s="7">
        <v>110024611</v>
      </c>
      <c r="F12" s="8">
        <v>89553754</v>
      </c>
      <c r="G12" s="8">
        <v>1518783</v>
      </c>
      <c r="H12" s="8">
        <v>8725148</v>
      </c>
      <c r="I12" s="8">
        <v>7512847</v>
      </c>
      <c r="J12" s="8">
        <v>17756778</v>
      </c>
      <c r="K12" s="8">
        <v>6581355</v>
      </c>
      <c r="L12" s="8">
        <v>4914229</v>
      </c>
      <c r="M12" s="8">
        <v>3868802</v>
      </c>
      <c r="N12" s="8">
        <v>15364386</v>
      </c>
      <c r="O12" s="8">
        <v>6686427</v>
      </c>
      <c r="P12" s="8">
        <v>5622914</v>
      </c>
      <c r="Q12" s="8">
        <v>5224716</v>
      </c>
      <c r="R12" s="8">
        <v>17534057</v>
      </c>
      <c r="S12" s="8"/>
      <c r="T12" s="8"/>
      <c r="U12" s="8"/>
      <c r="V12" s="8"/>
      <c r="W12" s="8">
        <v>50655221</v>
      </c>
      <c r="X12" s="8">
        <v>67165299</v>
      </c>
      <c r="Y12" s="8">
        <v>-16510078</v>
      </c>
      <c r="Z12" s="2">
        <v>-24.58</v>
      </c>
      <c r="AA12" s="6">
        <v>89553754</v>
      </c>
    </row>
    <row r="13" spans="1:27" ht="13.5">
      <c r="A13" s="23" t="s">
        <v>38</v>
      </c>
      <c r="B13" s="29"/>
      <c r="C13" s="6">
        <v>67093405</v>
      </c>
      <c r="D13" s="6"/>
      <c r="E13" s="7">
        <v>59464733</v>
      </c>
      <c r="F13" s="8">
        <v>80964733</v>
      </c>
      <c r="G13" s="8">
        <v>6855281</v>
      </c>
      <c r="H13" s="8">
        <v>6792700</v>
      </c>
      <c r="I13" s="8">
        <v>7102050</v>
      </c>
      <c r="J13" s="8">
        <v>20750031</v>
      </c>
      <c r="K13" s="8">
        <v>9612559</v>
      </c>
      <c r="L13" s="8">
        <v>8595847</v>
      </c>
      <c r="M13" s="8">
        <v>9269598</v>
      </c>
      <c r="N13" s="8">
        <v>27478004</v>
      </c>
      <c r="O13" s="8">
        <v>9462423</v>
      </c>
      <c r="P13" s="8">
        <v>9332931</v>
      </c>
      <c r="Q13" s="8">
        <v>9321337</v>
      </c>
      <c r="R13" s="8">
        <v>28116691</v>
      </c>
      <c r="S13" s="8"/>
      <c r="T13" s="8"/>
      <c r="U13" s="8"/>
      <c r="V13" s="8"/>
      <c r="W13" s="8">
        <v>76344726</v>
      </c>
      <c r="X13" s="8">
        <v>60723522</v>
      </c>
      <c r="Y13" s="8">
        <v>15621204</v>
      </c>
      <c r="Z13" s="2">
        <v>25.73</v>
      </c>
      <c r="AA13" s="6">
        <v>80964733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24938282</v>
      </c>
      <c r="D15" s="6"/>
      <c r="E15" s="7">
        <v>18134443</v>
      </c>
      <c r="F15" s="8">
        <v>18134443</v>
      </c>
      <c r="G15" s="8">
        <v>186766</v>
      </c>
      <c r="H15" s="8">
        <v>2697803</v>
      </c>
      <c r="I15" s="8">
        <v>1047247</v>
      </c>
      <c r="J15" s="8">
        <v>3931816</v>
      </c>
      <c r="K15" s="8">
        <v>1724051</v>
      </c>
      <c r="L15" s="8">
        <v>913229</v>
      </c>
      <c r="M15" s="8">
        <v>1385026</v>
      </c>
      <c r="N15" s="8">
        <v>4022306</v>
      </c>
      <c r="O15" s="8">
        <v>1043822</v>
      </c>
      <c r="P15" s="8">
        <v>782182</v>
      </c>
      <c r="Q15" s="8">
        <v>1199074</v>
      </c>
      <c r="R15" s="8">
        <v>3025078</v>
      </c>
      <c r="S15" s="8"/>
      <c r="T15" s="8"/>
      <c r="U15" s="8"/>
      <c r="V15" s="8"/>
      <c r="W15" s="8">
        <v>10979200</v>
      </c>
      <c r="X15" s="8">
        <v>13600809</v>
      </c>
      <c r="Y15" s="8">
        <v>-2621609</v>
      </c>
      <c r="Z15" s="2">
        <v>-19.28</v>
      </c>
      <c r="AA15" s="6">
        <v>18134443</v>
      </c>
    </row>
    <row r="16" spans="1:27" ht="13.5">
      <c r="A16" s="23" t="s">
        <v>41</v>
      </c>
      <c r="B16" s="29"/>
      <c r="C16" s="6">
        <v>15156416</v>
      </c>
      <c r="D16" s="6"/>
      <c r="E16" s="7">
        <v>15955025</v>
      </c>
      <c r="F16" s="8">
        <v>15955025</v>
      </c>
      <c r="G16" s="8">
        <v>337790</v>
      </c>
      <c r="H16" s="8">
        <v>1734060</v>
      </c>
      <c r="I16" s="8">
        <v>829383</v>
      </c>
      <c r="J16" s="8">
        <v>2901233</v>
      </c>
      <c r="K16" s="8">
        <v>1194448</v>
      </c>
      <c r="L16" s="8">
        <v>631076</v>
      </c>
      <c r="M16" s="8">
        <v>1323788</v>
      </c>
      <c r="N16" s="8">
        <v>3149312</v>
      </c>
      <c r="O16" s="8">
        <v>687140</v>
      </c>
      <c r="P16" s="8">
        <v>788574</v>
      </c>
      <c r="Q16" s="8">
        <v>2905662</v>
      </c>
      <c r="R16" s="8">
        <v>4381376</v>
      </c>
      <c r="S16" s="8"/>
      <c r="T16" s="8"/>
      <c r="U16" s="8"/>
      <c r="V16" s="8"/>
      <c r="W16" s="8">
        <v>10431921</v>
      </c>
      <c r="X16" s="8">
        <v>11966229</v>
      </c>
      <c r="Y16" s="8">
        <v>-1534308</v>
      </c>
      <c r="Z16" s="2">
        <v>-12.82</v>
      </c>
      <c r="AA16" s="6">
        <v>15955025</v>
      </c>
    </row>
    <row r="17" spans="1:27" ht="13.5">
      <c r="A17" s="23" t="s">
        <v>42</v>
      </c>
      <c r="B17" s="29"/>
      <c r="C17" s="6">
        <v>26817734</v>
      </c>
      <c r="D17" s="6"/>
      <c r="E17" s="7">
        <v>34333894</v>
      </c>
      <c r="F17" s="8">
        <v>33838894</v>
      </c>
      <c r="G17" s="8">
        <v>560748</v>
      </c>
      <c r="H17" s="8">
        <v>4734475</v>
      </c>
      <c r="I17" s="8">
        <v>229429</v>
      </c>
      <c r="J17" s="8">
        <v>5524652</v>
      </c>
      <c r="K17" s="8">
        <v>-149985</v>
      </c>
      <c r="L17" s="8">
        <v>-5803422</v>
      </c>
      <c r="M17" s="8">
        <v>7159322</v>
      </c>
      <c r="N17" s="8">
        <v>1205915</v>
      </c>
      <c r="O17" s="8">
        <v>7207159</v>
      </c>
      <c r="P17" s="8">
        <v>3074919</v>
      </c>
      <c r="Q17" s="8">
        <v>943400</v>
      </c>
      <c r="R17" s="8">
        <v>11225478</v>
      </c>
      <c r="S17" s="8"/>
      <c r="T17" s="8"/>
      <c r="U17" s="8"/>
      <c r="V17" s="8"/>
      <c r="W17" s="8">
        <v>17956045</v>
      </c>
      <c r="X17" s="8">
        <v>25379163</v>
      </c>
      <c r="Y17" s="8">
        <v>-7423118</v>
      </c>
      <c r="Z17" s="2">
        <v>-29.25</v>
      </c>
      <c r="AA17" s="6">
        <v>33838894</v>
      </c>
    </row>
    <row r="18" spans="1:27" ht="13.5">
      <c r="A18" s="23" t="s">
        <v>43</v>
      </c>
      <c r="B18" s="29"/>
      <c r="C18" s="6">
        <v>921187160</v>
      </c>
      <c r="D18" s="6"/>
      <c r="E18" s="7">
        <v>1136152437</v>
      </c>
      <c r="F18" s="8">
        <v>1239196995</v>
      </c>
      <c r="G18" s="8">
        <v>353095999</v>
      </c>
      <c r="H18" s="8">
        <v>4328652</v>
      </c>
      <c r="I18" s="8">
        <v>4374728</v>
      </c>
      <c r="J18" s="8">
        <v>361799379</v>
      </c>
      <c r="K18" s="8">
        <v>5800114</v>
      </c>
      <c r="L18" s="8">
        <v>23660812</v>
      </c>
      <c r="M18" s="8">
        <v>325928012</v>
      </c>
      <c r="N18" s="8">
        <v>355388938</v>
      </c>
      <c r="O18" s="8">
        <v>7321485</v>
      </c>
      <c r="P18" s="8">
        <v>26545894</v>
      </c>
      <c r="Q18" s="8">
        <v>247914466</v>
      </c>
      <c r="R18" s="8">
        <v>281781845</v>
      </c>
      <c r="S18" s="8"/>
      <c r="T18" s="8"/>
      <c r="U18" s="8"/>
      <c r="V18" s="8"/>
      <c r="W18" s="8">
        <v>998970162</v>
      </c>
      <c r="X18" s="8">
        <v>929397654</v>
      </c>
      <c r="Y18" s="8">
        <v>69572508</v>
      </c>
      <c r="Z18" s="2">
        <v>7.49</v>
      </c>
      <c r="AA18" s="6">
        <v>1239196995</v>
      </c>
    </row>
    <row r="19" spans="1:27" ht="13.5">
      <c r="A19" s="23" t="s">
        <v>44</v>
      </c>
      <c r="B19" s="29"/>
      <c r="C19" s="6">
        <v>690402990</v>
      </c>
      <c r="D19" s="6"/>
      <c r="E19" s="7">
        <v>778623144</v>
      </c>
      <c r="F19" s="26">
        <v>729435304</v>
      </c>
      <c r="G19" s="26">
        <v>29857040</v>
      </c>
      <c r="H19" s="26">
        <v>191661625</v>
      </c>
      <c r="I19" s="26">
        <v>10031790</v>
      </c>
      <c r="J19" s="26">
        <v>231550455</v>
      </c>
      <c r="K19" s="26">
        <v>12200921</v>
      </c>
      <c r="L19" s="26">
        <v>11403828</v>
      </c>
      <c r="M19" s="26">
        <v>193506166</v>
      </c>
      <c r="N19" s="26">
        <v>217110915</v>
      </c>
      <c r="O19" s="26">
        <v>30548760</v>
      </c>
      <c r="P19" s="26">
        <v>10758971</v>
      </c>
      <c r="Q19" s="26">
        <v>193111604</v>
      </c>
      <c r="R19" s="26">
        <v>234419335</v>
      </c>
      <c r="S19" s="26"/>
      <c r="T19" s="26"/>
      <c r="U19" s="26"/>
      <c r="V19" s="26"/>
      <c r="W19" s="26">
        <v>683080705</v>
      </c>
      <c r="X19" s="26">
        <v>547076268</v>
      </c>
      <c r="Y19" s="26">
        <v>136004437</v>
      </c>
      <c r="Z19" s="27">
        <v>24.86</v>
      </c>
      <c r="AA19" s="28">
        <v>729435304</v>
      </c>
    </row>
    <row r="20" spans="1:27" ht="13.5">
      <c r="A20" s="23" t="s">
        <v>45</v>
      </c>
      <c r="B20" s="29"/>
      <c r="C20" s="6">
        <v>10517874</v>
      </c>
      <c r="D20" s="6"/>
      <c r="E20" s="7"/>
      <c r="F20" s="8"/>
      <c r="G20" s="8"/>
      <c r="H20" s="8">
        <v>3098720</v>
      </c>
      <c r="I20" s="30">
        <v>1933575</v>
      </c>
      <c r="J20" s="8">
        <v>5032295</v>
      </c>
      <c r="K20" s="8">
        <v>412080</v>
      </c>
      <c r="L20" s="8">
        <v>258637</v>
      </c>
      <c r="M20" s="8">
        <v>818932</v>
      </c>
      <c r="N20" s="8">
        <v>1489649</v>
      </c>
      <c r="O20" s="8">
        <v>182231</v>
      </c>
      <c r="P20" s="30"/>
      <c r="Q20" s="8">
        <v>74522</v>
      </c>
      <c r="R20" s="8">
        <v>256753</v>
      </c>
      <c r="S20" s="8"/>
      <c r="T20" s="8"/>
      <c r="U20" s="8"/>
      <c r="V20" s="8"/>
      <c r="W20" s="30">
        <v>6778697</v>
      </c>
      <c r="X20" s="8"/>
      <c r="Y20" s="8">
        <v>6778697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6040712322</v>
      </c>
      <c r="D21" s="33">
        <f t="shared" si="0"/>
        <v>0</v>
      </c>
      <c r="E21" s="34">
        <f t="shared" si="0"/>
        <v>7143008464</v>
      </c>
      <c r="F21" s="35">
        <f t="shared" si="0"/>
        <v>7146186183</v>
      </c>
      <c r="G21" s="35">
        <f t="shared" si="0"/>
        <v>884369968</v>
      </c>
      <c r="H21" s="35">
        <f t="shared" si="0"/>
        <v>593255670</v>
      </c>
      <c r="I21" s="35">
        <f t="shared" si="0"/>
        <v>431853969</v>
      </c>
      <c r="J21" s="35">
        <f t="shared" si="0"/>
        <v>1909479607</v>
      </c>
      <c r="K21" s="35">
        <f t="shared" si="0"/>
        <v>376570560</v>
      </c>
      <c r="L21" s="35">
        <f t="shared" si="0"/>
        <v>396361736</v>
      </c>
      <c r="M21" s="35">
        <f t="shared" si="0"/>
        <v>930993942</v>
      </c>
      <c r="N21" s="35">
        <f t="shared" si="0"/>
        <v>1703926238</v>
      </c>
      <c r="O21" s="35">
        <f t="shared" si="0"/>
        <v>413777235</v>
      </c>
      <c r="P21" s="35">
        <f t="shared" si="0"/>
        <v>493389501</v>
      </c>
      <c r="Q21" s="35">
        <f t="shared" si="0"/>
        <v>710317813</v>
      </c>
      <c r="R21" s="35">
        <f t="shared" si="0"/>
        <v>1617484549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5230890394</v>
      </c>
      <c r="X21" s="35">
        <f t="shared" si="0"/>
        <v>5359639095</v>
      </c>
      <c r="Y21" s="35">
        <f t="shared" si="0"/>
        <v>-128748701</v>
      </c>
      <c r="Z21" s="36">
        <f>+IF(X21&lt;&gt;0,+(Y21/X21)*100,0)</f>
        <v>-2.4021897504275893</v>
      </c>
      <c r="AA21" s="33">
        <f>SUM(AA5:AA20)</f>
        <v>7146186183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2049371592</v>
      </c>
      <c r="D24" s="6"/>
      <c r="E24" s="7">
        <v>2259758947</v>
      </c>
      <c r="F24" s="8">
        <v>2275672782</v>
      </c>
      <c r="G24" s="8">
        <v>178176802</v>
      </c>
      <c r="H24" s="8">
        <v>164152298</v>
      </c>
      <c r="I24" s="8">
        <v>189093817</v>
      </c>
      <c r="J24" s="8">
        <v>531422917</v>
      </c>
      <c r="K24" s="8">
        <v>178585996</v>
      </c>
      <c r="L24" s="8">
        <v>187193896</v>
      </c>
      <c r="M24" s="8">
        <v>183741110</v>
      </c>
      <c r="N24" s="8">
        <v>549521002</v>
      </c>
      <c r="O24" s="8">
        <v>202699456</v>
      </c>
      <c r="P24" s="8">
        <v>180091097</v>
      </c>
      <c r="Q24" s="8">
        <v>181901462</v>
      </c>
      <c r="R24" s="8">
        <v>564692015</v>
      </c>
      <c r="S24" s="8"/>
      <c r="T24" s="8"/>
      <c r="U24" s="8"/>
      <c r="V24" s="8"/>
      <c r="W24" s="8">
        <v>1645635934</v>
      </c>
      <c r="X24" s="8">
        <v>1706750793</v>
      </c>
      <c r="Y24" s="8">
        <v>-61114859</v>
      </c>
      <c r="Z24" s="2">
        <v>-3.58</v>
      </c>
      <c r="AA24" s="6">
        <v>2275672782</v>
      </c>
    </row>
    <row r="25" spans="1:27" ht="13.5">
      <c r="A25" s="25" t="s">
        <v>49</v>
      </c>
      <c r="B25" s="24"/>
      <c r="C25" s="6">
        <v>62315521</v>
      </c>
      <c r="D25" s="6"/>
      <c r="E25" s="7">
        <v>68485444</v>
      </c>
      <c r="F25" s="8">
        <v>68485444</v>
      </c>
      <c r="G25" s="8">
        <v>5110062</v>
      </c>
      <c r="H25" s="8">
        <v>5110062</v>
      </c>
      <c r="I25" s="8">
        <v>5137046</v>
      </c>
      <c r="J25" s="8">
        <v>15357170</v>
      </c>
      <c r="K25" s="8">
        <v>5113424</v>
      </c>
      <c r="L25" s="8">
        <v>5282907</v>
      </c>
      <c r="M25" s="8">
        <v>5244565</v>
      </c>
      <c r="N25" s="8">
        <v>15640896</v>
      </c>
      <c r="O25" s="8">
        <v>5244563</v>
      </c>
      <c r="P25" s="8">
        <v>5244564</v>
      </c>
      <c r="Q25" s="8">
        <v>5244563</v>
      </c>
      <c r="R25" s="8">
        <v>15733690</v>
      </c>
      <c r="S25" s="8"/>
      <c r="T25" s="8"/>
      <c r="U25" s="8"/>
      <c r="V25" s="8"/>
      <c r="W25" s="8">
        <v>46731756</v>
      </c>
      <c r="X25" s="8">
        <v>51363936</v>
      </c>
      <c r="Y25" s="8">
        <v>-4632180</v>
      </c>
      <c r="Z25" s="2">
        <v>-9.02</v>
      </c>
      <c r="AA25" s="6">
        <v>68485444</v>
      </c>
    </row>
    <row r="26" spans="1:27" ht="13.5">
      <c r="A26" s="25" t="s">
        <v>50</v>
      </c>
      <c r="B26" s="24"/>
      <c r="C26" s="6">
        <v>373182710</v>
      </c>
      <c r="D26" s="6"/>
      <c r="E26" s="7">
        <v>372832991</v>
      </c>
      <c r="F26" s="8">
        <v>368992005</v>
      </c>
      <c r="G26" s="8">
        <v>-1097480</v>
      </c>
      <c r="H26" s="8">
        <v>61931235</v>
      </c>
      <c r="I26" s="8">
        <v>31075445</v>
      </c>
      <c r="J26" s="8">
        <v>91909200</v>
      </c>
      <c r="K26" s="8">
        <v>20566252</v>
      </c>
      <c r="L26" s="8">
        <v>42901775</v>
      </c>
      <c r="M26" s="8">
        <v>31075445</v>
      </c>
      <c r="N26" s="8">
        <v>94543472</v>
      </c>
      <c r="O26" s="8">
        <v>31075445</v>
      </c>
      <c r="P26" s="8">
        <v>31075445</v>
      </c>
      <c r="Q26" s="8">
        <v>31075445</v>
      </c>
      <c r="R26" s="8">
        <v>93226335</v>
      </c>
      <c r="S26" s="8"/>
      <c r="T26" s="8"/>
      <c r="U26" s="8"/>
      <c r="V26" s="8"/>
      <c r="W26" s="8">
        <v>279679007</v>
      </c>
      <c r="X26" s="8">
        <v>276743988</v>
      </c>
      <c r="Y26" s="8">
        <v>2935019</v>
      </c>
      <c r="Z26" s="2">
        <v>1.06</v>
      </c>
      <c r="AA26" s="6">
        <v>368992005</v>
      </c>
    </row>
    <row r="27" spans="1:27" ht="13.5">
      <c r="A27" s="25" t="s">
        <v>51</v>
      </c>
      <c r="B27" s="24"/>
      <c r="C27" s="6">
        <v>1299117181</v>
      </c>
      <c r="D27" s="6"/>
      <c r="E27" s="7">
        <v>918128117</v>
      </c>
      <c r="F27" s="8">
        <v>869954180</v>
      </c>
      <c r="G27" s="8">
        <v>124563261</v>
      </c>
      <c r="H27" s="8">
        <v>124628009</v>
      </c>
      <c r="I27" s="8">
        <v>172864701</v>
      </c>
      <c r="J27" s="8">
        <v>422055971</v>
      </c>
      <c r="K27" s="8">
        <v>143770383</v>
      </c>
      <c r="L27" s="8">
        <v>137822939</v>
      </c>
      <c r="M27" s="8">
        <v>142489547</v>
      </c>
      <c r="N27" s="8">
        <v>424082869</v>
      </c>
      <c r="O27" s="8">
        <v>142666112</v>
      </c>
      <c r="P27" s="8">
        <v>136046005</v>
      </c>
      <c r="Q27" s="8">
        <v>145485155</v>
      </c>
      <c r="R27" s="8">
        <v>424197272</v>
      </c>
      <c r="S27" s="8"/>
      <c r="T27" s="8"/>
      <c r="U27" s="8"/>
      <c r="V27" s="8"/>
      <c r="W27" s="8">
        <v>1270336112</v>
      </c>
      <c r="X27" s="8">
        <v>652464846</v>
      </c>
      <c r="Y27" s="8">
        <v>617871266</v>
      </c>
      <c r="Z27" s="2">
        <v>94.7</v>
      </c>
      <c r="AA27" s="6">
        <v>869954180</v>
      </c>
    </row>
    <row r="28" spans="1:27" ht="13.5">
      <c r="A28" s="25" t="s">
        <v>52</v>
      </c>
      <c r="B28" s="24"/>
      <c r="C28" s="6">
        <v>38467000</v>
      </c>
      <c r="D28" s="6"/>
      <c r="E28" s="7">
        <v>41004000</v>
      </c>
      <c r="F28" s="8">
        <v>33003000</v>
      </c>
      <c r="G28" s="8">
        <v>2925777</v>
      </c>
      <c r="H28" s="8">
        <v>2920583</v>
      </c>
      <c r="I28" s="8">
        <v>2836038</v>
      </c>
      <c r="J28" s="8">
        <v>8682398</v>
      </c>
      <c r="K28" s="8">
        <v>2854260</v>
      </c>
      <c r="L28" s="8">
        <v>2771854</v>
      </c>
      <c r="M28" s="8">
        <v>2872138</v>
      </c>
      <c r="N28" s="8">
        <v>8498252</v>
      </c>
      <c r="O28" s="8">
        <v>2629226</v>
      </c>
      <c r="P28" s="8">
        <v>2496533</v>
      </c>
      <c r="Q28" s="8">
        <v>2654546</v>
      </c>
      <c r="R28" s="8">
        <v>7780305</v>
      </c>
      <c r="S28" s="8"/>
      <c r="T28" s="8"/>
      <c r="U28" s="8"/>
      <c r="V28" s="8"/>
      <c r="W28" s="8">
        <v>24960955</v>
      </c>
      <c r="X28" s="8">
        <v>24752160</v>
      </c>
      <c r="Y28" s="8">
        <v>208795</v>
      </c>
      <c r="Z28" s="2">
        <v>0.84</v>
      </c>
      <c r="AA28" s="6">
        <v>33003000</v>
      </c>
    </row>
    <row r="29" spans="1:27" ht="13.5">
      <c r="A29" s="25" t="s">
        <v>53</v>
      </c>
      <c r="B29" s="24"/>
      <c r="C29" s="6">
        <v>1628956804</v>
      </c>
      <c r="D29" s="6"/>
      <c r="E29" s="7">
        <v>1938461140</v>
      </c>
      <c r="F29" s="8">
        <v>1921361508</v>
      </c>
      <c r="G29" s="8">
        <v>252322003</v>
      </c>
      <c r="H29" s="8">
        <v>199830735</v>
      </c>
      <c r="I29" s="8">
        <v>126477629</v>
      </c>
      <c r="J29" s="8">
        <v>578630367</v>
      </c>
      <c r="K29" s="8">
        <v>139650581</v>
      </c>
      <c r="L29" s="8">
        <v>135642525</v>
      </c>
      <c r="M29" s="8">
        <v>115320801</v>
      </c>
      <c r="N29" s="8">
        <v>390613907</v>
      </c>
      <c r="O29" s="8">
        <v>109304318</v>
      </c>
      <c r="P29" s="8">
        <v>138708452</v>
      </c>
      <c r="Q29" s="8">
        <v>135122718</v>
      </c>
      <c r="R29" s="8">
        <v>383135488</v>
      </c>
      <c r="S29" s="8"/>
      <c r="T29" s="8"/>
      <c r="U29" s="8"/>
      <c r="V29" s="8"/>
      <c r="W29" s="8">
        <v>1352379762</v>
      </c>
      <c r="X29" s="8">
        <v>1441021122</v>
      </c>
      <c r="Y29" s="8">
        <v>-88641360</v>
      </c>
      <c r="Z29" s="2">
        <v>-6.15</v>
      </c>
      <c r="AA29" s="6">
        <v>1921361508</v>
      </c>
    </row>
    <row r="30" spans="1:27" ht="13.5">
      <c r="A30" s="25" t="s">
        <v>54</v>
      </c>
      <c r="B30" s="24"/>
      <c r="C30" s="6">
        <v>87079284</v>
      </c>
      <c r="D30" s="6"/>
      <c r="E30" s="7">
        <v>72240861</v>
      </c>
      <c r="F30" s="8">
        <v>83271439</v>
      </c>
      <c r="G30" s="8">
        <v>729860</v>
      </c>
      <c r="H30" s="8">
        <v>9572499</v>
      </c>
      <c r="I30" s="8">
        <v>7757875</v>
      </c>
      <c r="J30" s="8">
        <v>18060234</v>
      </c>
      <c r="K30" s="8">
        <v>8414046</v>
      </c>
      <c r="L30" s="8">
        <v>9102872</v>
      </c>
      <c r="M30" s="8">
        <v>6957131</v>
      </c>
      <c r="N30" s="8">
        <v>24474049</v>
      </c>
      <c r="O30" s="8">
        <v>7585434</v>
      </c>
      <c r="P30" s="8">
        <v>8995570</v>
      </c>
      <c r="Q30" s="8">
        <v>3063114</v>
      </c>
      <c r="R30" s="8">
        <v>19644118</v>
      </c>
      <c r="S30" s="8"/>
      <c r="T30" s="8"/>
      <c r="U30" s="8"/>
      <c r="V30" s="8"/>
      <c r="W30" s="8">
        <v>62178401</v>
      </c>
      <c r="X30" s="8">
        <v>62452971</v>
      </c>
      <c r="Y30" s="8">
        <v>-274570</v>
      </c>
      <c r="Z30" s="2">
        <v>-0.44</v>
      </c>
      <c r="AA30" s="6">
        <v>83271439</v>
      </c>
    </row>
    <row r="31" spans="1:27" ht="13.5">
      <c r="A31" s="25" t="s">
        <v>55</v>
      </c>
      <c r="B31" s="24"/>
      <c r="C31" s="6">
        <v>677223552</v>
      </c>
      <c r="D31" s="6"/>
      <c r="E31" s="7">
        <v>888061029</v>
      </c>
      <c r="F31" s="8">
        <v>915098617</v>
      </c>
      <c r="G31" s="8">
        <v>23262683</v>
      </c>
      <c r="H31" s="8">
        <v>45901988</v>
      </c>
      <c r="I31" s="8">
        <v>57761564</v>
      </c>
      <c r="J31" s="8">
        <v>126926235</v>
      </c>
      <c r="K31" s="8">
        <v>75737801</v>
      </c>
      <c r="L31" s="8">
        <v>95987325</v>
      </c>
      <c r="M31" s="8">
        <v>75107526</v>
      </c>
      <c r="N31" s="8">
        <v>246832652</v>
      </c>
      <c r="O31" s="8">
        <v>60457853</v>
      </c>
      <c r="P31" s="8">
        <v>61217890</v>
      </c>
      <c r="Q31" s="8">
        <v>59379007</v>
      </c>
      <c r="R31" s="8">
        <v>181054750</v>
      </c>
      <c r="S31" s="8"/>
      <c r="T31" s="8"/>
      <c r="U31" s="8"/>
      <c r="V31" s="8"/>
      <c r="W31" s="8">
        <v>554813637</v>
      </c>
      <c r="X31" s="8">
        <v>686321577</v>
      </c>
      <c r="Y31" s="8">
        <v>-131507940</v>
      </c>
      <c r="Z31" s="2">
        <v>-19.16</v>
      </c>
      <c r="AA31" s="6">
        <v>915098617</v>
      </c>
    </row>
    <row r="32" spans="1:27" ht="13.5">
      <c r="A32" s="25" t="s">
        <v>43</v>
      </c>
      <c r="B32" s="24"/>
      <c r="C32" s="6">
        <v>91703413</v>
      </c>
      <c r="D32" s="6"/>
      <c r="E32" s="7">
        <v>48174691</v>
      </c>
      <c r="F32" s="8">
        <v>138060723</v>
      </c>
      <c r="G32" s="8">
        <v>1383951</v>
      </c>
      <c r="H32" s="8">
        <v>1992176</v>
      </c>
      <c r="I32" s="8">
        <v>2640198</v>
      </c>
      <c r="J32" s="8">
        <v>6016325</v>
      </c>
      <c r="K32" s="8">
        <v>3784691</v>
      </c>
      <c r="L32" s="8">
        <v>4725114</v>
      </c>
      <c r="M32" s="8">
        <v>9248333</v>
      </c>
      <c r="N32" s="8">
        <v>17758138</v>
      </c>
      <c r="O32" s="8">
        <v>3290945</v>
      </c>
      <c r="P32" s="8">
        <v>22605094</v>
      </c>
      <c r="Q32" s="8">
        <v>-2263107</v>
      </c>
      <c r="R32" s="8">
        <v>23632932</v>
      </c>
      <c r="S32" s="8"/>
      <c r="T32" s="8"/>
      <c r="U32" s="8"/>
      <c r="V32" s="8"/>
      <c r="W32" s="8">
        <v>47407395</v>
      </c>
      <c r="X32" s="8">
        <v>103545315</v>
      </c>
      <c r="Y32" s="8">
        <v>-56137920</v>
      </c>
      <c r="Z32" s="2">
        <v>-54.22</v>
      </c>
      <c r="AA32" s="6">
        <v>138060723</v>
      </c>
    </row>
    <row r="33" spans="1:27" ht="13.5">
      <c r="A33" s="25" t="s">
        <v>56</v>
      </c>
      <c r="B33" s="24"/>
      <c r="C33" s="6">
        <v>524722550</v>
      </c>
      <c r="D33" s="6"/>
      <c r="E33" s="7">
        <v>534950614</v>
      </c>
      <c r="F33" s="8">
        <v>466082288</v>
      </c>
      <c r="G33" s="8">
        <v>59832015</v>
      </c>
      <c r="H33" s="8">
        <v>40920979</v>
      </c>
      <c r="I33" s="8">
        <v>55660364</v>
      </c>
      <c r="J33" s="8">
        <v>156413358</v>
      </c>
      <c r="K33" s="8">
        <v>77501931</v>
      </c>
      <c r="L33" s="8">
        <v>38815118</v>
      </c>
      <c r="M33" s="8">
        <v>42528545</v>
      </c>
      <c r="N33" s="8">
        <v>158845594</v>
      </c>
      <c r="O33" s="8">
        <v>30901765</v>
      </c>
      <c r="P33" s="8">
        <v>29703894</v>
      </c>
      <c r="Q33" s="8">
        <v>49761228</v>
      </c>
      <c r="R33" s="8">
        <v>110366887</v>
      </c>
      <c r="S33" s="8"/>
      <c r="T33" s="8"/>
      <c r="U33" s="8"/>
      <c r="V33" s="8"/>
      <c r="W33" s="8">
        <v>425625839</v>
      </c>
      <c r="X33" s="8">
        <v>349558641</v>
      </c>
      <c r="Y33" s="8">
        <v>76067198</v>
      </c>
      <c r="Z33" s="2">
        <v>21.76</v>
      </c>
      <c r="AA33" s="6">
        <v>466082288</v>
      </c>
    </row>
    <row r="34" spans="1:27" ht="13.5">
      <c r="A34" s="23" t="s">
        <v>57</v>
      </c>
      <c r="B34" s="29"/>
      <c r="C34" s="6">
        <v>45640873</v>
      </c>
      <c r="D34" s="6"/>
      <c r="E34" s="7"/>
      <c r="F34" s="8"/>
      <c r="G34" s="8"/>
      <c r="H34" s="8">
        <v>2738779</v>
      </c>
      <c r="I34" s="8"/>
      <c r="J34" s="8">
        <v>2738779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2738779</v>
      </c>
      <c r="X34" s="8"/>
      <c r="Y34" s="8">
        <v>2738779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6877780480</v>
      </c>
      <c r="D35" s="33">
        <f>SUM(D24:D34)</f>
        <v>0</v>
      </c>
      <c r="E35" s="34">
        <f t="shared" si="1"/>
        <v>7142097834</v>
      </c>
      <c r="F35" s="35">
        <f t="shared" si="1"/>
        <v>7139981986</v>
      </c>
      <c r="G35" s="35">
        <f t="shared" si="1"/>
        <v>647208934</v>
      </c>
      <c r="H35" s="35">
        <f t="shared" si="1"/>
        <v>659699343</v>
      </c>
      <c r="I35" s="35">
        <f t="shared" si="1"/>
        <v>651304677</v>
      </c>
      <c r="J35" s="35">
        <f t="shared" si="1"/>
        <v>1958212954</v>
      </c>
      <c r="K35" s="35">
        <f t="shared" si="1"/>
        <v>655979365</v>
      </c>
      <c r="L35" s="35">
        <f t="shared" si="1"/>
        <v>660246325</v>
      </c>
      <c r="M35" s="35">
        <f t="shared" si="1"/>
        <v>614585141</v>
      </c>
      <c r="N35" s="35">
        <f t="shared" si="1"/>
        <v>1930810831</v>
      </c>
      <c r="O35" s="35">
        <f t="shared" si="1"/>
        <v>595855117</v>
      </c>
      <c r="P35" s="35">
        <f t="shared" si="1"/>
        <v>616184544</v>
      </c>
      <c r="Q35" s="35">
        <f t="shared" si="1"/>
        <v>611424131</v>
      </c>
      <c r="R35" s="35">
        <f t="shared" si="1"/>
        <v>1823463792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5712487577</v>
      </c>
      <c r="X35" s="35">
        <f t="shared" si="1"/>
        <v>5354975349</v>
      </c>
      <c r="Y35" s="35">
        <f t="shared" si="1"/>
        <v>357512228</v>
      </c>
      <c r="Z35" s="36">
        <f>+IF(X35&lt;&gt;0,+(Y35/X35)*100,0)</f>
        <v>6.67626281541637</v>
      </c>
      <c r="AA35" s="33">
        <f>SUM(AA24:AA34)</f>
        <v>7139981986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-837068158</v>
      </c>
      <c r="D37" s="46">
        <f>+D21-D35</f>
        <v>0</v>
      </c>
      <c r="E37" s="47">
        <f t="shared" si="2"/>
        <v>910630</v>
      </c>
      <c r="F37" s="48">
        <f t="shared" si="2"/>
        <v>6204197</v>
      </c>
      <c r="G37" s="48">
        <f t="shared" si="2"/>
        <v>237161034</v>
      </c>
      <c r="H37" s="48">
        <f t="shared" si="2"/>
        <v>-66443673</v>
      </c>
      <c r="I37" s="48">
        <f t="shared" si="2"/>
        <v>-219450708</v>
      </c>
      <c r="J37" s="48">
        <f t="shared" si="2"/>
        <v>-48733347</v>
      </c>
      <c r="K37" s="48">
        <f t="shared" si="2"/>
        <v>-279408805</v>
      </c>
      <c r="L37" s="48">
        <f t="shared" si="2"/>
        <v>-263884589</v>
      </c>
      <c r="M37" s="48">
        <f t="shared" si="2"/>
        <v>316408801</v>
      </c>
      <c r="N37" s="48">
        <f t="shared" si="2"/>
        <v>-226884593</v>
      </c>
      <c r="O37" s="48">
        <f t="shared" si="2"/>
        <v>-182077882</v>
      </c>
      <c r="P37" s="48">
        <f t="shared" si="2"/>
        <v>-122795043</v>
      </c>
      <c r="Q37" s="48">
        <f t="shared" si="2"/>
        <v>98893682</v>
      </c>
      <c r="R37" s="48">
        <f t="shared" si="2"/>
        <v>-205979243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-481597183</v>
      </c>
      <c r="X37" s="48">
        <f>IF(F21=F35,0,X21-X35)</f>
        <v>4663746</v>
      </c>
      <c r="Y37" s="48">
        <f t="shared" si="2"/>
        <v>-486260929</v>
      </c>
      <c r="Z37" s="49">
        <f>+IF(X37&lt;&gt;0,+(Y37/X37)*100,0)</f>
        <v>-10426.402488471713</v>
      </c>
      <c r="AA37" s="46">
        <f>+AA21-AA35</f>
        <v>6204197</v>
      </c>
    </row>
    <row r="38" spans="1:27" ht="22.5" customHeight="1">
      <c r="A38" s="50" t="s">
        <v>60</v>
      </c>
      <c r="B38" s="29"/>
      <c r="C38" s="6">
        <v>997754179</v>
      </c>
      <c r="D38" s="6"/>
      <c r="E38" s="7">
        <v>974549040</v>
      </c>
      <c r="F38" s="8">
        <v>1323854528</v>
      </c>
      <c r="G38" s="8"/>
      <c r="H38" s="8">
        <v>2966339</v>
      </c>
      <c r="I38" s="8">
        <v>31078335</v>
      </c>
      <c r="J38" s="8">
        <v>34044674</v>
      </c>
      <c r="K38" s="8">
        <v>49757417</v>
      </c>
      <c r="L38" s="8">
        <v>98342051</v>
      </c>
      <c r="M38" s="8">
        <v>121444361</v>
      </c>
      <c r="N38" s="8">
        <v>269543829</v>
      </c>
      <c r="O38" s="8">
        <v>42029642</v>
      </c>
      <c r="P38" s="8">
        <v>16852222</v>
      </c>
      <c r="Q38" s="8">
        <v>81042239</v>
      </c>
      <c r="R38" s="8">
        <v>139924103</v>
      </c>
      <c r="S38" s="8"/>
      <c r="T38" s="8"/>
      <c r="U38" s="8"/>
      <c r="V38" s="8"/>
      <c r="W38" s="8">
        <v>443512606</v>
      </c>
      <c r="X38" s="8">
        <v>992890854</v>
      </c>
      <c r="Y38" s="8">
        <v>-549378248</v>
      </c>
      <c r="Z38" s="2">
        <v>-55.33</v>
      </c>
      <c r="AA38" s="6">
        <v>1323854528</v>
      </c>
    </row>
    <row r="39" spans="1:27" ht="57" customHeight="1">
      <c r="A39" s="50" t="s">
        <v>61</v>
      </c>
      <c r="B39" s="29"/>
      <c r="C39" s="28">
        <v>1208262</v>
      </c>
      <c r="D39" s="28"/>
      <c r="E39" s="7"/>
      <c r="F39" s="26"/>
      <c r="G39" s="26"/>
      <c r="H39" s="26">
        <v>496879</v>
      </c>
      <c r="I39" s="26">
        <v>846920</v>
      </c>
      <c r="J39" s="26">
        <v>1343799</v>
      </c>
      <c r="K39" s="26"/>
      <c r="L39" s="26">
        <v>1451707</v>
      </c>
      <c r="M39" s="26"/>
      <c r="N39" s="26">
        <v>1451707</v>
      </c>
      <c r="O39" s="26"/>
      <c r="P39" s="26"/>
      <c r="Q39" s="26"/>
      <c r="R39" s="26"/>
      <c r="S39" s="26"/>
      <c r="T39" s="26"/>
      <c r="U39" s="26"/>
      <c r="V39" s="26"/>
      <c r="W39" s="26">
        <v>2795506</v>
      </c>
      <c r="X39" s="26"/>
      <c r="Y39" s="26">
        <v>2795506</v>
      </c>
      <c r="Z39" s="27"/>
      <c r="AA39" s="28"/>
    </row>
    <row r="40" spans="1:27" ht="13.5">
      <c r="A40" s="23" t="s">
        <v>62</v>
      </c>
      <c r="B40" s="29"/>
      <c r="C40" s="51">
        <v>279066643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440960926</v>
      </c>
      <c r="D41" s="56">
        <f>SUM(D37:D40)</f>
        <v>0</v>
      </c>
      <c r="E41" s="57">
        <f t="shared" si="3"/>
        <v>975459670</v>
      </c>
      <c r="F41" s="58">
        <f t="shared" si="3"/>
        <v>1330058725</v>
      </c>
      <c r="G41" s="58">
        <f t="shared" si="3"/>
        <v>237161034</v>
      </c>
      <c r="H41" s="58">
        <f t="shared" si="3"/>
        <v>-62980455</v>
      </c>
      <c r="I41" s="58">
        <f t="shared" si="3"/>
        <v>-187525453</v>
      </c>
      <c r="J41" s="58">
        <f t="shared" si="3"/>
        <v>-13344874</v>
      </c>
      <c r="K41" s="58">
        <f t="shared" si="3"/>
        <v>-229651388</v>
      </c>
      <c r="L41" s="58">
        <f t="shared" si="3"/>
        <v>-164090831</v>
      </c>
      <c r="M41" s="58">
        <f t="shared" si="3"/>
        <v>437853162</v>
      </c>
      <c r="N41" s="58">
        <f t="shared" si="3"/>
        <v>44110943</v>
      </c>
      <c r="O41" s="58">
        <f t="shared" si="3"/>
        <v>-140048240</v>
      </c>
      <c r="P41" s="58">
        <f t="shared" si="3"/>
        <v>-105942821</v>
      </c>
      <c r="Q41" s="58">
        <f t="shared" si="3"/>
        <v>179935921</v>
      </c>
      <c r="R41" s="58">
        <f t="shared" si="3"/>
        <v>-66055140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-35289071</v>
      </c>
      <c r="X41" s="58">
        <f t="shared" si="3"/>
        <v>997554600</v>
      </c>
      <c r="Y41" s="58">
        <f t="shared" si="3"/>
        <v>-1032843671</v>
      </c>
      <c r="Z41" s="59">
        <f>+IF(X41&lt;&gt;0,+(Y41/X41)*100,0)</f>
        <v>-103.5375578439516</v>
      </c>
      <c r="AA41" s="56">
        <f>SUM(AA37:AA40)</f>
        <v>1330058725</v>
      </c>
    </row>
    <row r="42" spans="1:27" ht="13.5">
      <c r="A42" s="23" t="s">
        <v>64</v>
      </c>
      <c r="B42" s="29"/>
      <c r="C42" s="51">
        <v>602051</v>
      </c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440358875</v>
      </c>
      <c r="D43" s="64">
        <f>+D41-D42</f>
        <v>0</v>
      </c>
      <c r="E43" s="65">
        <f t="shared" si="4"/>
        <v>975459670</v>
      </c>
      <c r="F43" s="66">
        <f t="shared" si="4"/>
        <v>1330058725</v>
      </c>
      <c r="G43" s="66">
        <f t="shared" si="4"/>
        <v>237161034</v>
      </c>
      <c r="H43" s="66">
        <f t="shared" si="4"/>
        <v>-62980455</v>
      </c>
      <c r="I43" s="66">
        <f t="shared" si="4"/>
        <v>-187525453</v>
      </c>
      <c r="J43" s="66">
        <f t="shared" si="4"/>
        <v>-13344874</v>
      </c>
      <c r="K43" s="66">
        <f t="shared" si="4"/>
        <v>-229651388</v>
      </c>
      <c r="L43" s="66">
        <f t="shared" si="4"/>
        <v>-164090831</v>
      </c>
      <c r="M43" s="66">
        <f t="shared" si="4"/>
        <v>437853162</v>
      </c>
      <c r="N43" s="66">
        <f t="shared" si="4"/>
        <v>44110943</v>
      </c>
      <c r="O43" s="66">
        <f t="shared" si="4"/>
        <v>-140048240</v>
      </c>
      <c r="P43" s="66">
        <f t="shared" si="4"/>
        <v>-105942821</v>
      </c>
      <c r="Q43" s="66">
        <f t="shared" si="4"/>
        <v>179935921</v>
      </c>
      <c r="R43" s="66">
        <f t="shared" si="4"/>
        <v>-66055140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-35289071</v>
      </c>
      <c r="X43" s="66">
        <f t="shared" si="4"/>
        <v>997554600</v>
      </c>
      <c r="Y43" s="66">
        <f t="shared" si="4"/>
        <v>-1032843671</v>
      </c>
      <c r="Z43" s="67">
        <f>+IF(X43&lt;&gt;0,+(Y43/X43)*100,0)</f>
        <v>-103.5375578439516</v>
      </c>
      <c r="AA43" s="64">
        <f>+AA41-AA42</f>
        <v>1330058725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440358875</v>
      </c>
      <c r="D45" s="56">
        <f>SUM(D43:D44)</f>
        <v>0</v>
      </c>
      <c r="E45" s="57">
        <f t="shared" si="5"/>
        <v>975459670</v>
      </c>
      <c r="F45" s="58">
        <f t="shared" si="5"/>
        <v>1330058725</v>
      </c>
      <c r="G45" s="58">
        <f t="shared" si="5"/>
        <v>237161034</v>
      </c>
      <c r="H45" s="58">
        <f t="shared" si="5"/>
        <v>-62980455</v>
      </c>
      <c r="I45" s="58">
        <f t="shared" si="5"/>
        <v>-187525453</v>
      </c>
      <c r="J45" s="58">
        <f t="shared" si="5"/>
        <v>-13344874</v>
      </c>
      <c r="K45" s="58">
        <f t="shared" si="5"/>
        <v>-229651388</v>
      </c>
      <c r="L45" s="58">
        <f t="shared" si="5"/>
        <v>-164090831</v>
      </c>
      <c r="M45" s="58">
        <f t="shared" si="5"/>
        <v>437853162</v>
      </c>
      <c r="N45" s="58">
        <f t="shared" si="5"/>
        <v>44110943</v>
      </c>
      <c r="O45" s="58">
        <f t="shared" si="5"/>
        <v>-140048240</v>
      </c>
      <c r="P45" s="58">
        <f t="shared" si="5"/>
        <v>-105942821</v>
      </c>
      <c r="Q45" s="58">
        <f t="shared" si="5"/>
        <v>179935921</v>
      </c>
      <c r="R45" s="58">
        <f t="shared" si="5"/>
        <v>-66055140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-35289071</v>
      </c>
      <c r="X45" s="58">
        <f t="shared" si="5"/>
        <v>997554600</v>
      </c>
      <c r="Y45" s="58">
        <f t="shared" si="5"/>
        <v>-1032843671</v>
      </c>
      <c r="Z45" s="59">
        <f>+IF(X45&lt;&gt;0,+(Y45/X45)*100,0)</f>
        <v>-103.5375578439516</v>
      </c>
      <c r="AA45" s="56">
        <f>SUM(AA43:AA44)</f>
        <v>1330058725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440358875</v>
      </c>
      <c r="D47" s="71">
        <f>SUM(D45:D46)</f>
        <v>0</v>
      </c>
      <c r="E47" s="72">
        <f t="shared" si="6"/>
        <v>975459670</v>
      </c>
      <c r="F47" s="73">
        <f t="shared" si="6"/>
        <v>1330058725</v>
      </c>
      <c r="G47" s="73">
        <f t="shared" si="6"/>
        <v>237161034</v>
      </c>
      <c r="H47" s="74">
        <f t="shared" si="6"/>
        <v>-62980455</v>
      </c>
      <c r="I47" s="74">
        <f t="shared" si="6"/>
        <v>-187525453</v>
      </c>
      <c r="J47" s="74">
        <f t="shared" si="6"/>
        <v>-13344874</v>
      </c>
      <c r="K47" s="74">
        <f t="shared" si="6"/>
        <v>-229651388</v>
      </c>
      <c r="L47" s="74">
        <f t="shared" si="6"/>
        <v>-164090831</v>
      </c>
      <c r="M47" s="73">
        <f t="shared" si="6"/>
        <v>437853162</v>
      </c>
      <c r="N47" s="73">
        <f t="shared" si="6"/>
        <v>44110943</v>
      </c>
      <c r="O47" s="74">
        <f t="shared" si="6"/>
        <v>-140048240</v>
      </c>
      <c r="P47" s="74">
        <f t="shared" si="6"/>
        <v>-105942821</v>
      </c>
      <c r="Q47" s="74">
        <f t="shared" si="6"/>
        <v>179935921</v>
      </c>
      <c r="R47" s="74">
        <f t="shared" si="6"/>
        <v>-66055140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-35289071</v>
      </c>
      <c r="X47" s="74">
        <f t="shared" si="6"/>
        <v>997554600</v>
      </c>
      <c r="Y47" s="74">
        <f t="shared" si="6"/>
        <v>-1032843671</v>
      </c>
      <c r="Z47" s="75">
        <f>+IF(X47&lt;&gt;0,+(Y47/X47)*100,0)</f>
        <v>-103.5375578439516</v>
      </c>
      <c r="AA47" s="76">
        <f>SUM(AA45:AA46)</f>
        <v>1330058725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5563062</v>
      </c>
      <c r="D5" s="6"/>
      <c r="E5" s="7">
        <v>6408948</v>
      </c>
      <c r="F5" s="8">
        <v>9500000</v>
      </c>
      <c r="G5" s="8"/>
      <c r="H5" s="8">
        <v>666101</v>
      </c>
      <c r="I5" s="8">
        <v>627382</v>
      </c>
      <c r="J5" s="8">
        <v>1293483</v>
      </c>
      <c r="K5" s="8">
        <v>635626</v>
      </c>
      <c r="L5" s="8">
        <v>662348</v>
      </c>
      <c r="M5" s="8">
        <v>662348</v>
      </c>
      <c r="N5" s="8">
        <v>1960322</v>
      </c>
      <c r="O5" s="8">
        <v>660556</v>
      </c>
      <c r="P5" s="8">
        <v>660556</v>
      </c>
      <c r="Q5" s="8">
        <v>8319854</v>
      </c>
      <c r="R5" s="8">
        <v>9640966</v>
      </c>
      <c r="S5" s="8"/>
      <c r="T5" s="8"/>
      <c r="U5" s="8"/>
      <c r="V5" s="8"/>
      <c r="W5" s="8">
        <v>12894771</v>
      </c>
      <c r="X5" s="8">
        <v>7124999</v>
      </c>
      <c r="Y5" s="8">
        <v>5769772</v>
      </c>
      <c r="Z5" s="2">
        <v>80.98</v>
      </c>
      <c r="AA5" s="6">
        <v>9500000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906873</v>
      </c>
      <c r="D9" s="6"/>
      <c r="E9" s="7">
        <v>4281614</v>
      </c>
      <c r="F9" s="8">
        <v>2788762</v>
      </c>
      <c r="G9" s="8"/>
      <c r="H9" s="8">
        <v>136656</v>
      </c>
      <c r="I9" s="8">
        <v>135716</v>
      </c>
      <c r="J9" s="8">
        <v>272372</v>
      </c>
      <c r="K9" s="8">
        <v>136707</v>
      </c>
      <c r="L9" s="8">
        <v>136085</v>
      </c>
      <c r="M9" s="8">
        <v>138436</v>
      </c>
      <c r="N9" s="8">
        <v>411228</v>
      </c>
      <c r="O9" s="8">
        <v>139259</v>
      </c>
      <c r="P9" s="8">
        <v>139002</v>
      </c>
      <c r="Q9" s="8">
        <v>1248027</v>
      </c>
      <c r="R9" s="8">
        <v>1526288</v>
      </c>
      <c r="S9" s="8"/>
      <c r="T9" s="8"/>
      <c r="U9" s="8"/>
      <c r="V9" s="8"/>
      <c r="W9" s="8">
        <v>2209888</v>
      </c>
      <c r="X9" s="8">
        <v>2091571</v>
      </c>
      <c r="Y9" s="8">
        <v>118317</v>
      </c>
      <c r="Z9" s="2">
        <v>5.66</v>
      </c>
      <c r="AA9" s="6">
        <v>2788762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1566128</v>
      </c>
      <c r="D11" s="6"/>
      <c r="E11" s="7">
        <v>1761333</v>
      </c>
      <c r="F11" s="8">
        <v>1761333</v>
      </c>
      <c r="G11" s="8">
        <v>3054</v>
      </c>
      <c r="H11" s="8">
        <v>66532</v>
      </c>
      <c r="I11" s="8">
        <v>67831</v>
      </c>
      <c r="J11" s="8">
        <v>137417</v>
      </c>
      <c r="K11" s="8">
        <v>66613</v>
      </c>
      <c r="L11" s="8">
        <v>121337</v>
      </c>
      <c r="M11" s="8">
        <v>71250</v>
      </c>
      <c r="N11" s="8">
        <v>259200</v>
      </c>
      <c r="O11" s="8">
        <v>119068</v>
      </c>
      <c r="P11" s="8">
        <v>36756</v>
      </c>
      <c r="Q11" s="8">
        <v>869746</v>
      </c>
      <c r="R11" s="8">
        <v>1025570</v>
      </c>
      <c r="S11" s="8"/>
      <c r="T11" s="8"/>
      <c r="U11" s="8"/>
      <c r="V11" s="8"/>
      <c r="W11" s="8">
        <v>1422187</v>
      </c>
      <c r="X11" s="8">
        <v>1320999</v>
      </c>
      <c r="Y11" s="8">
        <v>101188</v>
      </c>
      <c r="Z11" s="2">
        <v>7.66</v>
      </c>
      <c r="AA11" s="6">
        <v>1761333</v>
      </c>
    </row>
    <row r="12" spans="1:27" ht="13.5">
      <c r="A12" s="25" t="s">
        <v>37</v>
      </c>
      <c r="B12" s="29"/>
      <c r="C12" s="6">
        <v>3619252</v>
      </c>
      <c r="D12" s="6"/>
      <c r="E12" s="7">
        <v>9500000</v>
      </c>
      <c r="F12" s="8">
        <v>3500000</v>
      </c>
      <c r="G12" s="8">
        <v>330431</v>
      </c>
      <c r="H12" s="8">
        <v>355234</v>
      </c>
      <c r="I12" s="8">
        <v>286072</v>
      </c>
      <c r="J12" s="8">
        <v>971737</v>
      </c>
      <c r="K12" s="8">
        <v>215374</v>
      </c>
      <c r="L12" s="8">
        <v>152404</v>
      </c>
      <c r="M12" s="8">
        <v>293361</v>
      </c>
      <c r="N12" s="8">
        <v>661139</v>
      </c>
      <c r="O12" s="8">
        <v>293211</v>
      </c>
      <c r="P12" s="8">
        <v>234319</v>
      </c>
      <c r="Q12" s="8">
        <v>2391813</v>
      </c>
      <c r="R12" s="8">
        <v>2919343</v>
      </c>
      <c r="S12" s="8"/>
      <c r="T12" s="8"/>
      <c r="U12" s="8"/>
      <c r="V12" s="8"/>
      <c r="W12" s="8">
        <v>4552219</v>
      </c>
      <c r="X12" s="8">
        <v>2624999</v>
      </c>
      <c r="Y12" s="8">
        <v>1927220</v>
      </c>
      <c r="Z12" s="2">
        <v>73.42</v>
      </c>
      <c r="AA12" s="6">
        <v>3500000</v>
      </c>
    </row>
    <row r="13" spans="1:27" ht="13.5">
      <c r="A13" s="23" t="s">
        <v>38</v>
      </c>
      <c r="B13" s="29"/>
      <c r="C13" s="6">
        <v>1725436</v>
      </c>
      <c r="D13" s="6"/>
      <c r="E13" s="7">
        <v>1000000</v>
      </c>
      <c r="F13" s="8">
        <v>1000000</v>
      </c>
      <c r="G13" s="8"/>
      <c r="H13" s="8">
        <v>114055</v>
      </c>
      <c r="I13" s="8">
        <v>217681</v>
      </c>
      <c r="J13" s="8">
        <v>331736</v>
      </c>
      <c r="K13" s="8">
        <v>136514</v>
      </c>
      <c r="L13" s="8">
        <v>216751</v>
      </c>
      <c r="M13" s="8">
        <v>235912</v>
      </c>
      <c r="N13" s="8">
        <v>589177</v>
      </c>
      <c r="O13" s="8">
        <v>136195</v>
      </c>
      <c r="P13" s="8">
        <v>134048</v>
      </c>
      <c r="Q13" s="8">
        <v>1428896</v>
      </c>
      <c r="R13" s="8">
        <v>1699139</v>
      </c>
      <c r="S13" s="8"/>
      <c r="T13" s="8"/>
      <c r="U13" s="8"/>
      <c r="V13" s="8"/>
      <c r="W13" s="8">
        <v>2620052</v>
      </c>
      <c r="X13" s="8">
        <v>750001</v>
      </c>
      <c r="Y13" s="8">
        <v>1870051</v>
      </c>
      <c r="Z13" s="2">
        <v>249.34</v>
      </c>
      <c r="AA13" s="6">
        <v>1000000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623953</v>
      </c>
      <c r="D15" s="6"/>
      <c r="E15" s="7">
        <v>3882953</v>
      </c>
      <c r="F15" s="8">
        <v>882953</v>
      </c>
      <c r="G15" s="8">
        <v>9301</v>
      </c>
      <c r="H15" s="8">
        <v>11273</v>
      </c>
      <c r="I15" s="8">
        <v>7931</v>
      </c>
      <c r="J15" s="8">
        <v>28505</v>
      </c>
      <c r="K15" s="8">
        <v>8433</v>
      </c>
      <c r="L15" s="8">
        <v>8189</v>
      </c>
      <c r="M15" s="8">
        <v>15898</v>
      </c>
      <c r="N15" s="8">
        <v>32520</v>
      </c>
      <c r="O15" s="8">
        <v>11921</v>
      </c>
      <c r="P15" s="8">
        <v>16230</v>
      </c>
      <c r="Q15" s="8">
        <v>92975</v>
      </c>
      <c r="R15" s="8">
        <v>121126</v>
      </c>
      <c r="S15" s="8"/>
      <c r="T15" s="8"/>
      <c r="U15" s="8"/>
      <c r="V15" s="8"/>
      <c r="W15" s="8">
        <v>182151</v>
      </c>
      <c r="X15" s="8">
        <v>662213</v>
      </c>
      <c r="Y15" s="8">
        <v>-480062</v>
      </c>
      <c r="Z15" s="2">
        <v>-72.49</v>
      </c>
      <c r="AA15" s="6">
        <v>882953</v>
      </c>
    </row>
    <row r="16" spans="1:27" ht="13.5">
      <c r="A16" s="23" t="s">
        <v>41</v>
      </c>
      <c r="B16" s="29"/>
      <c r="C16" s="6">
        <v>2356224</v>
      </c>
      <c r="D16" s="6"/>
      <c r="E16" s="7">
        <v>3066528</v>
      </c>
      <c r="F16" s="8">
        <v>3500000</v>
      </c>
      <c r="G16" s="8">
        <v>213013</v>
      </c>
      <c r="H16" s="8">
        <v>210584</v>
      </c>
      <c r="I16" s="8">
        <v>197163</v>
      </c>
      <c r="J16" s="8">
        <v>620760</v>
      </c>
      <c r="K16" s="8">
        <v>245707</v>
      </c>
      <c r="L16" s="8">
        <v>227592</v>
      </c>
      <c r="M16" s="8">
        <v>130897</v>
      </c>
      <c r="N16" s="8">
        <v>604196</v>
      </c>
      <c r="O16" s="8">
        <v>202626</v>
      </c>
      <c r="P16" s="8">
        <v>35581</v>
      </c>
      <c r="Q16" s="8">
        <v>1579367</v>
      </c>
      <c r="R16" s="8">
        <v>1817574</v>
      </c>
      <c r="S16" s="8"/>
      <c r="T16" s="8"/>
      <c r="U16" s="8"/>
      <c r="V16" s="8"/>
      <c r="W16" s="8">
        <v>3042530</v>
      </c>
      <c r="X16" s="8">
        <v>2624999</v>
      </c>
      <c r="Y16" s="8">
        <v>417531</v>
      </c>
      <c r="Z16" s="2">
        <v>15.91</v>
      </c>
      <c r="AA16" s="6">
        <v>3500000</v>
      </c>
    </row>
    <row r="17" spans="1:27" ht="13.5">
      <c r="A17" s="23" t="s">
        <v>42</v>
      </c>
      <c r="B17" s="29"/>
      <c r="C17" s="6"/>
      <c r="D17" s="6"/>
      <c r="E17" s="7">
        <v>1000000</v>
      </c>
      <c r="F17" s="8">
        <v>1000000</v>
      </c>
      <c r="G17" s="8">
        <v>120721</v>
      </c>
      <c r="H17" s="8">
        <v>180123</v>
      </c>
      <c r="I17" s="8">
        <v>185604</v>
      </c>
      <c r="J17" s="8">
        <v>486448</v>
      </c>
      <c r="K17" s="8">
        <v>101027</v>
      </c>
      <c r="L17" s="8">
        <v>86590</v>
      </c>
      <c r="M17" s="8">
        <v>65850</v>
      </c>
      <c r="N17" s="8">
        <v>253467</v>
      </c>
      <c r="O17" s="8">
        <v>99698</v>
      </c>
      <c r="P17" s="8">
        <v>90260</v>
      </c>
      <c r="Q17" s="8">
        <v>826697</v>
      </c>
      <c r="R17" s="8">
        <v>1016655</v>
      </c>
      <c r="S17" s="8"/>
      <c r="T17" s="8"/>
      <c r="U17" s="8"/>
      <c r="V17" s="8"/>
      <c r="W17" s="8">
        <v>1756570</v>
      </c>
      <c r="X17" s="8">
        <v>750001</v>
      </c>
      <c r="Y17" s="8">
        <v>1006569</v>
      </c>
      <c r="Z17" s="2">
        <v>134.21</v>
      </c>
      <c r="AA17" s="6">
        <v>1000000</v>
      </c>
    </row>
    <row r="18" spans="1:27" ht="13.5">
      <c r="A18" s="23" t="s">
        <v>43</v>
      </c>
      <c r="B18" s="29"/>
      <c r="C18" s="6">
        <v>163850807</v>
      </c>
      <c r="D18" s="6"/>
      <c r="E18" s="7">
        <v>164326000</v>
      </c>
      <c r="F18" s="8">
        <v>166830693</v>
      </c>
      <c r="G18" s="8">
        <v>66258000</v>
      </c>
      <c r="H18" s="8">
        <v>378849</v>
      </c>
      <c r="I18" s="8">
        <v>740000</v>
      </c>
      <c r="J18" s="8">
        <v>67376849</v>
      </c>
      <c r="K18" s="8">
        <v>752117</v>
      </c>
      <c r="L18" s="8">
        <v>828295</v>
      </c>
      <c r="M18" s="8">
        <v>53070500</v>
      </c>
      <c r="N18" s="8">
        <v>54650912</v>
      </c>
      <c r="O18" s="8">
        <v>141869</v>
      </c>
      <c r="P18" s="8">
        <v>1571628</v>
      </c>
      <c r="Q18" s="8">
        <v>165763613</v>
      </c>
      <c r="R18" s="8">
        <v>167477110</v>
      </c>
      <c r="S18" s="8"/>
      <c r="T18" s="8"/>
      <c r="U18" s="8"/>
      <c r="V18" s="8"/>
      <c r="W18" s="8">
        <v>289504871</v>
      </c>
      <c r="X18" s="8">
        <v>125123019</v>
      </c>
      <c r="Y18" s="8">
        <v>164381852</v>
      </c>
      <c r="Z18" s="2">
        <v>131.38</v>
      </c>
      <c r="AA18" s="6">
        <v>166830693</v>
      </c>
    </row>
    <row r="19" spans="1:27" ht="13.5">
      <c r="A19" s="23" t="s">
        <v>44</v>
      </c>
      <c r="B19" s="29"/>
      <c r="C19" s="6">
        <v>1207732</v>
      </c>
      <c r="D19" s="6"/>
      <c r="E19" s="7">
        <v>18575242</v>
      </c>
      <c r="F19" s="26">
        <v>17290979</v>
      </c>
      <c r="G19" s="26">
        <v>2047847</v>
      </c>
      <c r="H19" s="26">
        <v>13169</v>
      </c>
      <c r="I19" s="26">
        <v>2189858</v>
      </c>
      <c r="J19" s="26">
        <v>4250874</v>
      </c>
      <c r="K19" s="26">
        <v>1028455</v>
      </c>
      <c r="L19" s="26">
        <v>757163</v>
      </c>
      <c r="M19" s="26">
        <v>2593</v>
      </c>
      <c r="N19" s="26">
        <v>1788211</v>
      </c>
      <c r="O19" s="26">
        <v>1833437</v>
      </c>
      <c r="P19" s="26">
        <v>25696</v>
      </c>
      <c r="Q19" s="26">
        <v>8841508</v>
      </c>
      <c r="R19" s="26">
        <v>10700641</v>
      </c>
      <c r="S19" s="26"/>
      <c r="T19" s="26"/>
      <c r="U19" s="26"/>
      <c r="V19" s="26"/>
      <c r="W19" s="26">
        <v>16739726</v>
      </c>
      <c r="X19" s="26">
        <v>12968234</v>
      </c>
      <c r="Y19" s="26">
        <v>3771492</v>
      </c>
      <c r="Z19" s="27">
        <v>29.08</v>
      </c>
      <c r="AA19" s="28">
        <v>17290979</v>
      </c>
    </row>
    <row r="20" spans="1:27" ht="13.5">
      <c r="A20" s="23" t="s">
        <v>45</v>
      </c>
      <c r="B20" s="29"/>
      <c r="C20" s="6">
        <v>-683424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180736043</v>
      </c>
      <c r="D21" s="33">
        <f t="shared" si="0"/>
        <v>0</v>
      </c>
      <c r="E21" s="34">
        <f t="shared" si="0"/>
        <v>213802618</v>
      </c>
      <c r="F21" s="35">
        <f t="shared" si="0"/>
        <v>208054720</v>
      </c>
      <c r="G21" s="35">
        <f t="shared" si="0"/>
        <v>68982367</v>
      </c>
      <c r="H21" s="35">
        <f t="shared" si="0"/>
        <v>2132576</v>
      </c>
      <c r="I21" s="35">
        <f t="shared" si="0"/>
        <v>4655238</v>
      </c>
      <c r="J21" s="35">
        <f t="shared" si="0"/>
        <v>75770181</v>
      </c>
      <c r="K21" s="35">
        <f t="shared" si="0"/>
        <v>3326573</v>
      </c>
      <c r="L21" s="35">
        <f t="shared" si="0"/>
        <v>3196754</v>
      </c>
      <c r="M21" s="35">
        <f t="shared" si="0"/>
        <v>54687045</v>
      </c>
      <c r="N21" s="35">
        <f t="shared" si="0"/>
        <v>61210372</v>
      </c>
      <c r="O21" s="35">
        <f t="shared" si="0"/>
        <v>3637840</v>
      </c>
      <c r="P21" s="35">
        <f t="shared" si="0"/>
        <v>2944076</v>
      </c>
      <c r="Q21" s="35">
        <f t="shared" si="0"/>
        <v>191362496</v>
      </c>
      <c r="R21" s="35">
        <f t="shared" si="0"/>
        <v>197944412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334924965</v>
      </c>
      <c r="X21" s="35">
        <f t="shared" si="0"/>
        <v>156041035</v>
      </c>
      <c r="Y21" s="35">
        <f t="shared" si="0"/>
        <v>178883930</v>
      </c>
      <c r="Z21" s="36">
        <f>+IF(X21&lt;&gt;0,+(Y21/X21)*100,0)</f>
        <v>114.63903068830581</v>
      </c>
      <c r="AA21" s="33">
        <f>SUM(AA5:AA20)</f>
        <v>208054720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110928780</v>
      </c>
      <c r="D24" s="6"/>
      <c r="E24" s="7">
        <v>126377116</v>
      </c>
      <c r="F24" s="8">
        <v>126617087</v>
      </c>
      <c r="G24" s="8">
        <v>40940</v>
      </c>
      <c r="H24" s="8">
        <v>10231008</v>
      </c>
      <c r="I24" s="8">
        <v>10444895</v>
      </c>
      <c r="J24" s="8">
        <v>20716843</v>
      </c>
      <c r="K24" s="8">
        <v>10130100</v>
      </c>
      <c r="L24" s="8">
        <v>9872132</v>
      </c>
      <c r="M24" s="8">
        <v>10430246</v>
      </c>
      <c r="N24" s="8">
        <v>30432478</v>
      </c>
      <c r="O24" s="8">
        <v>9999427</v>
      </c>
      <c r="P24" s="8">
        <v>10808651</v>
      </c>
      <c r="Q24" s="8">
        <v>100211455</v>
      </c>
      <c r="R24" s="8">
        <v>121019533</v>
      </c>
      <c r="S24" s="8"/>
      <c r="T24" s="8"/>
      <c r="U24" s="8"/>
      <c r="V24" s="8"/>
      <c r="W24" s="8">
        <v>172168854</v>
      </c>
      <c r="X24" s="8">
        <v>94962785</v>
      </c>
      <c r="Y24" s="8">
        <v>77206069</v>
      </c>
      <c r="Z24" s="2">
        <v>81.3</v>
      </c>
      <c r="AA24" s="6">
        <v>126617087</v>
      </c>
    </row>
    <row r="25" spans="1:27" ht="13.5">
      <c r="A25" s="25" t="s">
        <v>49</v>
      </c>
      <c r="B25" s="24"/>
      <c r="C25" s="6">
        <v>16564478</v>
      </c>
      <c r="D25" s="6"/>
      <c r="E25" s="7">
        <v>17237676</v>
      </c>
      <c r="F25" s="8">
        <v>17237676</v>
      </c>
      <c r="G25" s="8"/>
      <c r="H25" s="8">
        <v>1421652</v>
      </c>
      <c r="I25" s="8"/>
      <c r="J25" s="8">
        <v>1421652</v>
      </c>
      <c r="K25" s="8">
        <v>1368123</v>
      </c>
      <c r="L25" s="8">
        <v>1368223</v>
      </c>
      <c r="M25" s="8">
        <v>1483259</v>
      </c>
      <c r="N25" s="8">
        <v>4219605</v>
      </c>
      <c r="O25" s="8">
        <v>1393652</v>
      </c>
      <c r="P25" s="8">
        <v>1393652</v>
      </c>
      <c r="Q25" s="8">
        <v>11168937</v>
      </c>
      <c r="R25" s="8">
        <v>13956241</v>
      </c>
      <c r="S25" s="8"/>
      <c r="T25" s="8"/>
      <c r="U25" s="8"/>
      <c r="V25" s="8"/>
      <c r="W25" s="8">
        <v>19597498</v>
      </c>
      <c r="X25" s="8">
        <v>12928260</v>
      </c>
      <c r="Y25" s="8">
        <v>6669238</v>
      </c>
      <c r="Z25" s="2">
        <v>51.59</v>
      </c>
      <c r="AA25" s="6">
        <v>17237676</v>
      </c>
    </row>
    <row r="26" spans="1:27" ht="13.5">
      <c r="A26" s="25" t="s">
        <v>50</v>
      </c>
      <c r="B26" s="24"/>
      <c r="C26" s="6">
        <v>1699148</v>
      </c>
      <c r="D26" s="6"/>
      <c r="E26" s="7">
        <v>686011</v>
      </c>
      <c r="F26" s="8">
        <v>686011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514507</v>
      </c>
      <c r="Y26" s="8">
        <v>-514507</v>
      </c>
      <c r="Z26" s="2">
        <v>-100</v>
      </c>
      <c r="AA26" s="6">
        <v>686011</v>
      </c>
    </row>
    <row r="27" spans="1:27" ht="13.5">
      <c r="A27" s="25" t="s">
        <v>51</v>
      </c>
      <c r="B27" s="24"/>
      <c r="C27" s="6">
        <v>27517441</v>
      </c>
      <c r="D27" s="6"/>
      <c r="E27" s="7">
        <v>25650430</v>
      </c>
      <c r="F27" s="8">
        <v>25650430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19237822</v>
      </c>
      <c r="Y27" s="8">
        <v>-19237822</v>
      </c>
      <c r="Z27" s="2">
        <v>-100</v>
      </c>
      <c r="AA27" s="6">
        <v>25650430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3918291</v>
      </c>
      <c r="D30" s="6"/>
      <c r="E30" s="7">
        <v>3726668</v>
      </c>
      <c r="F30" s="8">
        <v>3617335</v>
      </c>
      <c r="G30" s="8">
        <v>1006837</v>
      </c>
      <c r="H30" s="8">
        <v>777663</v>
      </c>
      <c r="I30" s="8">
        <v>278369</v>
      </c>
      <c r="J30" s="8">
        <v>2062869</v>
      </c>
      <c r="K30" s="8">
        <v>587062</v>
      </c>
      <c r="L30" s="8">
        <v>229013</v>
      </c>
      <c r="M30" s="8">
        <v>329461</v>
      </c>
      <c r="N30" s="8">
        <v>1145536</v>
      </c>
      <c r="O30" s="8">
        <v>286366</v>
      </c>
      <c r="P30" s="8">
        <v>235168</v>
      </c>
      <c r="Q30" s="8">
        <v>4033046</v>
      </c>
      <c r="R30" s="8">
        <v>4554580</v>
      </c>
      <c r="S30" s="8"/>
      <c r="T30" s="8"/>
      <c r="U30" s="8"/>
      <c r="V30" s="8"/>
      <c r="W30" s="8">
        <v>7762985</v>
      </c>
      <c r="X30" s="8">
        <v>2713006</v>
      </c>
      <c r="Y30" s="8">
        <v>5049979</v>
      </c>
      <c r="Z30" s="2">
        <v>186.14</v>
      </c>
      <c r="AA30" s="6">
        <v>3617335</v>
      </c>
    </row>
    <row r="31" spans="1:27" ht="13.5">
      <c r="A31" s="25" t="s">
        <v>55</v>
      </c>
      <c r="B31" s="24"/>
      <c r="C31" s="6">
        <v>7081129</v>
      </c>
      <c r="D31" s="6"/>
      <c r="E31" s="7">
        <v>10897334</v>
      </c>
      <c r="F31" s="8">
        <v>12168086</v>
      </c>
      <c r="G31" s="8">
        <v>781941</v>
      </c>
      <c r="H31" s="8">
        <v>819389</v>
      </c>
      <c r="I31" s="8">
        <v>475497</v>
      </c>
      <c r="J31" s="8">
        <v>2076827</v>
      </c>
      <c r="K31" s="8">
        <v>728667</v>
      </c>
      <c r="L31" s="8">
        <v>988152</v>
      </c>
      <c r="M31" s="8">
        <v>1122915</v>
      </c>
      <c r="N31" s="8">
        <v>2839734</v>
      </c>
      <c r="O31" s="8">
        <v>523721</v>
      </c>
      <c r="P31" s="8">
        <v>398315</v>
      </c>
      <c r="Q31" s="8">
        <v>7003480</v>
      </c>
      <c r="R31" s="8">
        <v>7925516</v>
      </c>
      <c r="S31" s="8"/>
      <c r="T31" s="8"/>
      <c r="U31" s="8"/>
      <c r="V31" s="8"/>
      <c r="W31" s="8">
        <v>12842077</v>
      </c>
      <c r="X31" s="8">
        <v>9126071</v>
      </c>
      <c r="Y31" s="8">
        <v>3716006</v>
      </c>
      <c r="Z31" s="2">
        <v>40.72</v>
      </c>
      <c r="AA31" s="6">
        <v>12168086</v>
      </c>
    </row>
    <row r="32" spans="1:27" ht="13.5">
      <c r="A32" s="25" t="s">
        <v>43</v>
      </c>
      <c r="B32" s="24"/>
      <c r="C32" s="6">
        <v>4183877</v>
      </c>
      <c r="D32" s="6"/>
      <c r="E32" s="7">
        <v>4178478</v>
      </c>
      <c r="F32" s="8">
        <v>4178478</v>
      </c>
      <c r="G32" s="8">
        <v>5554</v>
      </c>
      <c r="H32" s="8">
        <v>3078</v>
      </c>
      <c r="I32" s="8">
        <v>468407</v>
      </c>
      <c r="J32" s="8">
        <v>477039</v>
      </c>
      <c r="K32" s="8">
        <v>451580</v>
      </c>
      <c r="L32" s="8">
        <v>462323</v>
      </c>
      <c r="M32" s="8">
        <v>150</v>
      </c>
      <c r="N32" s="8">
        <v>914053</v>
      </c>
      <c r="O32" s="8">
        <v>909986</v>
      </c>
      <c r="P32" s="8">
        <v>451359</v>
      </c>
      <c r="Q32" s="8">
        <v>3966640</v>
      </c>
      <c r="R32" s="8">
        <v>5327985</v>
      </c>
      <c r="S32" s="8"/>
      <c r="T32" s="8"/>
      <c r="U32" s="8"/>
      <c r="V32" s="8"/>
      <c r="W32" s="8">
        <v>6719077</v>
      </c>
      <c r="X32" s="8">
        <v>3133857</v>
      </c>
      <c r="Y32" s="8">
        <v>3585220</v>
      </c>
      <c r="Z32" s="2">
        <v>114.4</v>
      </c>
      <c r="AA32" s="6">
        <v>4178478</v>
      </c>
    </row>
    <row r="33" spans="1:27" ht="13.5">
      <c r="A33" s="25" t="s">
        <v>56</v>
      </c>
      <c r="B33" s="24"/>
      <c r="C33" s="6">
        <v>43941347</v>
      </c>
      <c r="D33" s="6"/>
      <c r="E33" s="7">
        <v>23456735</v>
      </c>
      <c r="F33" s="8">
        <v>25243693</v>
      </c>
      <c r="G33" s="8">
        <v>1932040</v>
      </c>
      <c r="H33" s="8">
        <v>3172175</v>
      </c>
      <c r="I33" s="8">
        <v>3483332</v>
      </c>
      <c r="J33" s="8">
        <v>8587547</v>
      </c>
      <c r="K33" s="8">
        <v>2175500</v>
      </c>
      <c r="L33" s="8">
        <v>2735902</v>
      </c>
      <c r="M33" s="8">
        <v>2234755</v>
      </c>
      <c r="N33" s="8">
        <v>7146157</v>
      </c>
      <c r="O33" s="8">
        <v>1631569</v>
      </c>
      <c r="P33" s="8">
        <v>1117547</v>
      </c>
      <c r="Q33" s="8">
        <v>21542554</v>
      </c>
      <c r="R33" s="8">
        <v>24291670</v>
      </c>
      <c r="S33" s="8"/>
      <c r="T33" s="8"/>
      <c r="U33" s="8"/>
      <c r="V33" s="8"/>
      <c r="W33" s="8">
        <v>40025374</v>
      </c>
      <c r="X33" s="8">
        <v>18932767</v>
      </c>
      <c r="Y33" s="8">
        <v>21092607</v>
      </c>
      <c r="Z33" s="2">
        <v>111.41</v>
      </c>
      <c r="AA33" s="6">
        <v>25243693</v>
      </c>
    </row>
    <row r="34" spans="1:27" ht="13.5">
      <c r="A34" s="23" t="s">
        <v>57</v>
      </c>
      <c r="B34" s="29"/>
      <c r="C34" s="6">
        <v>1160336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216994827</v>
      </c>
      <c r="D35" s="33">
        <f>SUM(D24:D34)</f>
        <v>0</v>
      </c>
      <c r="E35" s="34">
        <f t="shared" si="1"/>
        <v>212210448</v>
      </c>
      <c r="F35" s="35">
        <f t="shared" si="1"/>
        <v>215398796</v>
      </c>
      <c r="G35" s="35">
        <f t="shared" si="1"/>
        <v>3767312</v>
      </c>
      <c r="H35" s="35">
        <f t="shared" si="1"/>
        <v>16424965</v>
      </c>
      <c r="I35" s="35">
        <f t="shared" si="1"/>
        <v>15150500</v>
      </c>
      <c r="J35" s="35">
        <f t="shared" si="1"/>
        <v>35342777</v>
      </c>
      <c r="K35" s="35">
        <f t="shared" si="1"/>
        <v>15441032</v>
      </c>
      <c r="L35" s="35">
        <f t="shared" si="1"/>
        <v>15655745</v>
      </c>
      <c r="M35" s="35">
        <f t="shared" si="1"/>
        <v>15600786</v>
      </c>
      <c r="N35" s="35">
        <f t="shared" si="1"/>
        <v>46697563</v>
      </c>
      <c r="O35" s="35">
        <f t="shared" si="1"/>
        <v>14744721</v>
      </c>
      <c r="P35" s="35">
        <f t="shared" si="1"/>
        <v>14404692</v>
      </c>
      <c r="Q35" s="35">
        <f t="shared" si="1"/>
        <v>147926112</v>
      </c>
      <c r="R35" s="35">
        <f t="shared" si="1"/>
        <v>177075525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259115865</v>
      </c>
      <c r="X35" s="35">
        <f t="shared" si="1"/>
        <v>161549075</v>
      </c>
      <c r="Y35" s="35">
        <f t="shared" si="1"/>
        <v>97566790</v>
      </c>
      <c r="Z35" s="36">
        <f>+IF(X35&lt;&gt;0,+(Y35/X35)*100,0)</f>
        <v>60.39452098379393</v>
      </c>
      <c r="AA35" s="33">
        <f>SUM(AA24:AA34)</f>
        <v>215398796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-36258784</v>
      </c>
      <c r="D37" s="46">
        <f>+D21-D35</f>
        <v>0</v>
      </c>
      <c r="E37" s="47">
        <f t="shared" si="2"/>
        <v>1592170</v>
      </c>
      <c r="F37" s="48">
        <f t="shared" si="2"/>
        <v>-7344076</v>
      </c>
      <c r="G37" s="48">
        <f t="shared" si="2"/>
        <v>65215055</v>
      </c>
      <c r="H37" s="48">
        <f t="shared" si="2"/>
        <v>-14292389</v>
      </c>
      <c r="I37" s="48">
        <f t="shared" si="2"/>
        <v>-10495262</v>
      </c>
      <c r="J37" s="48">
        <f t="shared" si="2"/>
        <v>40427404</v>
      </c>
      <c r="K37" s="48">
        <f t="shared" si="2"/>
        <v>-12114459</v>
      </c>
      <c r="L37" s="48">
        <f t="shared" si="2"/>
        <v>-12458991</v>
      </c>
      <c r="M37" s="48">
        <f t="shared" si="2"/>
        <v>39086259</v>
      </c>
      <c r="N37" s="48">
        <f t="shared" si="2"/>
        <v>14512809</v>
      </c>
      <c r="O37" s="48">
        <f t="shared" si="2"/>
        <v>-11106881</v>
      </c>
      <c r="P37" s="48">
        <f t="shared" si="2"/>
        <v>-11460616</v>
      </c>
      <c r="Q37" s="48">
        <f t="shared" si="2"/>
        <v>43436384</v>
      </c>
      <c r="R37" s="48">
        <f t="shared" si="2"/>
        <v>20868887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75809100</v>
      </c>
      <c r="X37" s="48">
        <f>IF(F21=F35,0,X21-X35)</f>
        <v>-5508040</v>
      </c>
      <c r="Y37" s="48">
        <f t="shared" si="2"/>
        <v>81317140</v>
      </c>
      <c r="Z37" s="49">
        <f>+IF(X37&lt;&gt;0,+(Y37/X37)*100,0)</f>
        <v>-1476.3353207311495</v>
      </c>
      <c r="AA37" s="46">
        <f>+AA21-AA35</f>
        <v>-7344076</v>
      </c>
    </row>
    <row r="38" spans="1:27" ht="22.5" customHeight="1">
      <c r="A38" s="50" t="s">
        <v>60</v>
      </c>
      <c r="B38" s="29"/>
      <c r="C38" s="6">
        <v>57015881</v>
      </c>
      <c r="D38" s="6"/>
      <c r="E38" s="7">
        <v>55053000</v>
      </c>
      <c r="F38" s="8">
        <v>55053000</v>
      </c>
      <c r="G38" s="8">
        <v>22023000</v>
      </c>
      <c r="H38" s="8">
        <v>4522757</v>
      </c>
      <c r="I38" s="8"/>
      <c r="J38" s="8">
        <v>26545757</v>
      </c>
      <c r="K38" s="8">
        <v>2872985</v>
      </c>
      <c r="L38" s="8">
        <v>6172839</v>
      </c>
      <c r="M38" s="8"/>
      <c r="N38" s="8">
        <v>9045824</v>
      </c>
      <c r="O38" s="8"/>
      <c r="P38" s="8">
        <v>5433898</v>
      </c>
      <c r="Q38" s="8">
        <v>27315218</v>
      </c>
      <c r="R38" s="8">
        <v>32749116</v>
      </c>
      <c r="S38" s="8"/>
      <c r="T38" s="8"/>
      <c r="U38" s="8"/>
      <c r="V38" s="8"/>
      <c r="W38" s="8">
        <v>68340697</v>
      </c>
      <c r="X38" s="8">
        <v>41289750</v>
      </c>
      <c r="Y38" s="8">
        <v>27050947</v>
      </c>
      <c r="Z38" s="2">
        <v>65.51</v>
      </c>
      <c r="AA38" s="6">
        <v>55053000</v>
      </c>
    </row>
    <row r="39" spans="1:27" ht="57" customHeight="1">
      <c r="A39" s="50" t="s">
        <v>61</v>
      </c>
      <c r="B39" s="29"/>
      <c r="C39" s="28">
        <v>-2663797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18093300</v>
      </c>
      <c r="D41" s="56">
        <f>SUM(D37:D40)</f>
        <v>0</v>
      </c>
      <c r="E41" s="57">
        <f t="shared" si="3"/>
        <v>56645170</v>
      </c>
      <c r="F41" s="58">
        <f t="shared" si="3"/>
        <v>47708924</v>
      </c>
      <c r="G41" s="58">
        <f t="shared" si="3"/>
        <v>87238055</v>
      </c>
      <c r="H41" s="58">
        <f t="shared" si="3"/>
        <v>-9769632</v>
      </c>
      <c r="I41" s="58">
        <f t="shared" si="3"/>
        <v>-10495262</v>
      </c>
      <c r="J41" s="58">
        <f t="shared" si="3"/>
        <v>66973161</v>
      </c>
      <c r="K41" s="58">
        <f t="shared" si="3"/>
        <v>-9241474</v>
      </c>
      <c r="L41" s="58">
        <f t="shared" si="3"/>
        <v>-6286152</v>
      </c>
      <c r="M41" s="58">
        <f t="shared" si="3"/>
        <v>39086259</v>
      </c>
      <c r="N41" s="58">
        <f t="shared" si="3"/>
        <v>23558633</v>
      </c>
      <c r="O41" s="58">
        <f t="shared" si="3"/>
        <v>-11106881</v>
      </c>
      <c r="P41" s="58">
        <f t="shared" si="3"/>
        <v>-6026718</v>
      </c>
      <c r="Q41" s="58">
        <f t="shared" si="3"/>
        <v>70751602</v>
      </c>
      <c r="R41" s="58">
        <f t="shared" si="3"/>
        <v>53618003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144149797</v>
      </c>
      <c r="X41" s="58">
        <f t="shared" si="3"/>
        <v>35781710</v>
      </c>
      <c r="Y41" s="58">
        <f t="shared" si="3"/>
        <v>108368087</v>
      </c>
      <c r="Z41" s="59">
        <f>+IF(X41&lt;&gt;0,+(Y41/X41)*100,0)</f>
        <v>302.8588823731454</v>
      </c>
      <c r="AA41" s="56">
        <f>SUM(AA37:AA40)</f>
        <v>47708924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18093300</v>
      </c>
      <c r="D43" s="64">
        <f>+D41-D42</f>
        <v>0</v>
      </c>
      <c r="E43" s="65">
        <f t="shared" si="4"/>
        <v>56645170</v>
      </c>
      <c r="F43" s="66">
        <f t="shared" si="4"/>
        <v>47708924</v>
      </c>
      <c r="G43" s="66">
        <f t="shared" si="4"/>
        <v>87238055</v>
      </c>
      <c r="H43" s="66">
        <f t="shared" si="4"/>
        <v>-9769632</v>
      </c>
      <c r="I43" s="66">
        <f t="shared" si="4"/>
        <v>-10495262</v>
      </c>
      <c r="J43" s="66">
        <f t="shared" si="4"/>
        <v>66973161</v>
      </c>
      <c r="K43" s="66">
        <f t="shared" si="4"/>
        <v>-9241474</v>
      </c>
      <c r="L43" s="66">
        <f t="shared" si="4"/>
        <v>-6286152</v>
      </c>
      <c r="M43" s="66">
        <f t="shared" si="4"/>
        <v>39086259</v>
      </c>
      <c r="N43" s="66">
        <f t="shared" si="4"/>
        <v>23558633</v>
      </c>
      <c r="O43" s="66">
        <f t="shared" si="4"/>
        <v>-11106881</v>
      </c>
      <c r="P43" s="66">
        <f t="shared" si="4"/>
        <v>-6026718</v>
      </c>
      <c r="Q43" s="66">
        <f t="shared" si="4"/>
        <v>70751602</v>
      </c>
      <c r="R43" s="66">
        <f t="shared" si="4"/>
        <v>53618003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144149797</v>
      </c>
      <c r="X43" s="66">
        <f t="shared" si="4"/>
        <v>35781710</v>
      </c>
      <c r="Y43" s="66">
        <f t="shared" si="4"/>
        <v>108368087</v>
      </c>
      <c r="Z43" s="67">
        <f>+IF(X43&lt;&gt;0,+(Y43/X43)*100,0)</f>
        <v>302.8588823731454</v>
      </c>
      <c r="AA43" s="64">
        <f>+AA41-AA42</f>
        <v>47708924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18093300</v>
      </c>
      <c r="D45" s="56">
        <f>SUM(D43:D44)</f>
        <v>0</v>
      </c>
      <c r="E45" s="57">
        <f t="shared" si="5"/>
        <v>56645170</v>
      </c>
      <c r="F45" s="58">
        <f t="shared" si="5"/>
        <v>47708924</v>
      </c>
      <c r="G45" s="58">
        <f t="shared" si="5"/>
        <v>87238055</v>
      </c>
      <c r="H45" s="58">
        <f t="shared" si="5"/>
        <v>-9769632</v>
      </c>
      <c r="I45" s="58">
        <f t="shared" si="5"/>
        <v>-10495262</v>
      </c>
      <c r="J45" s="58">
        <f t="shared" si="5"/>
        <v>66973161</v>
      </c>
      <c r="K45" s="58">
        <f t="shared" si="5"/>
        <v>-9241474</v>
      </c>
      <c r="L45" s="58">
        <f t="shared" si="5"/>
        <v>-6286152</v>
      </c>
      <c r="M45" s="58">
        <f t="shared" si="5"/>
        <v>39086259</v>
      </c>
      <c r="N45" s="58">
        <f t="shared" si="5"/>
        <v>23558633</v>
      </c>
      <c r="O45" s="58">
        <f t="shared" si="5"/>
        <v>-11106881</v>
      </c>
      <c r="P45" s="58">
        <f t="shared" si="5"/>
        <v>-6026718</v>
      </c>
      <c r="Q45" s="58">
        <f t="shared" si="5"/>
        <v>70751602</v>
      </c>
      <c r="R45" s="58">
        <f t="shared" si="5"/>
        <v>53618003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144149797</v>
      </c>
      <c r="X45" s="58">
        <f t="shared" si="5"/>
        <v>35781710</v>
      </c>
      <c r="Y45" s="58">
        <f t="shared" si="5"/>
        <v>108368087</v>
      </c>
      <c r="Z45" s="59">
        <f>+IF(X45&lt;&gt;0,+(Y45/X45)*100,0)</f>
        <v>302.8588823731454</v>
      </c>
      <c r="AA45" s="56">
        <f>SUM(AA43:AA44)</f>
        <v>47708924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18093300</v>
      </c>
      <c r="D47" s="71">
        <f>SUM(D45:D46)</f>
        <v>0</v>
      </c>
      <c r="E47" s="72">
        <f t="shared" si="6"/>
        <v>56645170</v>
      </c>
      <c r="F47" s="73">
        <f t="shared" si="6"/>
        <v>47708924</v>
      </c>
      <c r="G47" s="73">
        <f t="shared" si="6"/>
        <v>87238055</v>
      </c>
      <c r="H47" s="74">
        <f t="shared" si="6"/>
        <v>-9769632</v>
      </c>
      <c r="I47" s="74">
        <f t="shared" si="6"/>
        <v>-10495262</v>
      </c>
      <c r="J47" s="74">
        <f t="shared" si="6"/>
        <v>66973161</v>
      </c>
      <c r="K47" s="74">
        <f t="shared" si="6"/>
        <v>-9241474</v>
      </c>
      <c r="L47" s="74">
        <f t="shared" si="6"/>
        <v>-6286152</v>
      </c>
      <c r="M47" s="73">
        <f t="shared" si="6"/>
        <v>39086259</v>
      </c>
      <c r="N47" s="73">
        <f t="shared" si="6"/>
        <v>23558633</v>
      </c>
      <c r="O47" s="74">
        <f t="shared" si="6"/>
        <v>-11106881</v>
      </c>
      <c r="P47" s="74">
        <f t="shared" si="6"/>
        <v>-6026718</v>
      </c>
      <c r="Q47" s="74">
        <f t="shared" si="6"/>
        <v>70751602</v>
      </c>
      <c r="R47" s="74">
        <f t="shared" si="6"/>
        <v>53618003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144149797</v>
      </c>
      <c r="X47" s="74">
        <f t="shared" si="6"/>
        <v>35781710</v>
      </c>
      <c r="Y47" s="74">
        <f t="shared" si="6"/>
        <v>108368087</v>
      </c>
      <c r="Z47" s="75">
        <f>+IF(X47&lt;&gt;0,+(Y47/X47)*100,0)</f>
        <v>302.8588823731454</v>
      </c>
      <c r="AA47" s="76">
        <f>SUM(AA45:AA46)</f>
        <v>47708924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5413898</v>
      </c>
      <c r="D5" s="6"/>
      <c r="E5" s="7">
        <v>4799404</v>
      </c>
      <c r="F5" s="8">
        <v>8333738</v>
      </c>
      <c r="G5" s="8">
        <v>31740</v>
      </c>
      <c r="H5" s="8">
        <v>31740</v>
      </c>
      <c r="I5" s="8">
        <v>3235514</v>
      </c>
      <c r="J5" s="8">
        <v>3298994</v>
      </c>
      <c r="K5" s="8">
        <v>621644</v>
      </c>
      <c r="L5" s="8">
        <v>650209</v>
      </c>
      <c r="M5" s="8">
        <v>843052</v>
      </c>
      <c r="N5" s="8">
        <v>2114905</v>
      </c>
      <c r="O5" s="8">
        <v>584830</v>
      </c>
      <c r="P5" s="8">
        <v>72280</v>
      </c>
      <c r="Q5" s="8"/>
      <c r="R5" s="8">
        <v>657110</v>
      </c>
      <c r="S5" s="8"/>
      <c r="T5" s="8"/>
      <c r="U5" s="8"/>
      <c r="V5" s="8"/>
      <c r="W5" s="8">
        <v>6071009</v>
      </c>
      <c r="X5" s="8">
        <v>6250304</v>
      </c>
      <c r="Y5" s="8">
        <v>-179295</v>
      </c>
      <c r="Z5" s="2">
        <v>-2.87</v>
      </c>
      <c r="AA5" s="6">
        <v>8333738</v>
      </c>
    </row>
    <row r="6" spans="1:27" ht="13.5">
      <c r="A6" s="23" t="s">
        <v>32</v>
      </c>
      <c r="B6" s="24"/>
      <c r="C6" s="6">
        <v>7987218</v>
      </c>
      <c r="D6" s="6"/>
      <c r="E6" s="7">
        <v>16354525</v>
      </c>
      <c r="F6" s="8">
        <v>19093346</v>
      </c>
      <c r="G6" s="8">
        <v>979791</v>
      </c>
      <c r="H6" s="8">
        <v>2503615</v>
      </c>
      <c r="I6" s="8">
        <v>1367960</v>
      </c>
      <c r="J6" s="8">
        <v>4851366</v>
      </c>
      <c r="K6" s="8">
        <v>956790</v>
      </c>
      <c r="L6" s="8">
        <v>1028234</v>
      </c>
      <c r="M6" s="8">
        <v>447863</v>
      </c>
      <c r="N6" s="8">
        <v>2432887</v>
      </c>
      <c r="O6" s="8">
        <v>1066241</v>
      </c>
      <c r="P6" s="8">
        <v>971966</v>
      </c>
      <c r="Q6" s="8"/>
      <c r="R6" s="8">
        <v>2038207</v>
      </c>
      <c r="S6" s="8"/>
      <c r="T6" s="8"/>
      <c r="U6" s="8"/>
      <c r="V6" s="8"/>
      <c r="W6" s="8">
        <v>9322460</v>
      </c>
      <c r="X6" s="8">
        <v>14320007</v>
      </c>
      <c r="Y6" s="8">
        <v>-4997547</v>
      </c>
      <c r="Z6" s="2">
        <v>-34.9</v>
      </c>
      <c r="AA6" s="6">
        <v>19093346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3806665</v>
      </c>
      <c r="D9" s="6"/>
      <c r="E9" s="7">
        <v>6987110</v>
      </c>
      <c r="F9" s="8">
        <v>8850110</v>
      </c>
      <c r="G9" s="8">
        <v>738874</v>
      </c>
      <c r="H9" s="8">
        <v>577134</v>
      </c>
      <c r="I9" s="8">
        <v>581134</v>
      </c>
      <c r="J9" s="8">
        <v>1897142</v>
      </c>
      <c r="K9" s="8">
        <v>576597</v>
      </c>
      <c r="L9" s="8">
        <v>646628</v>
      </c>
      <c r="M9" s="8">
        <v>685577</v>
      </c>
      <c r="N9" s="8">
        <v>1908802</v>
      </c>
      <c r="O9" s="8">
        <v>647779</v>
      </c>
      <c r="P9" s="8">
        <v>649874</v>
      </c>
      <c r="Q9" s="8"/>
      <c r="R9" s="8">
        <v>1297653</v>
      </c>
      <c r="S9" s="8"/>
      <c r="T9" s="8"/>
      <c r="U9" s="8"/>
      <c r="V9" s="8"/>
      <c r="W9" s="8">
        <v>5103597</v>
      </c>
      <c r="X9" s="8">
        <v>6637583</v>
      </c>
      <c r="Y9" s="8">
        <v>-1533986</v>
      </c>
      <c r="Z9" s="2">
        <v>-23.11</v>
      </c>
      <c r="AA9" s="6">
        <v>8850110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501706</v>
      </c>
      <c r="D11" s="6"/>
      <c r="E11" s="7">
        <v>1468433</v>
      </c>
      <c r="F11" s="8">
        <v>1468433</v>
      </c>
      <c r="G11" s="8">
        <v>56699</v>
      </c>
      <c r="H11" s="8">
        <v>95699</v>
      </c>
      <c r="I11" s="8">
        <v>79099</v>
      </c>
      <c r="J11" s="8">
        <v>231497</v>
      </c>
      <c r="K11" s="8">
        <v>72099</v>
      </c>
      <c r="L11" s="8">
        <v>87961</v>
      </c>
      <c r="M11" s="8">
        <v>99499</v>
      </c>
      <c r="N11" s="8">
        <v>259559</v>
      </c>
      <c r="O11" s="8">
        <v>58515</v>
      </c>
      <c r="P11" s="8">
        <v>77816</v>
      </c>
      <c r="Q11" s="8"/>
      <c r="R11" s="8">
        <v>136331</v>
      </c>
      <c r="S11" s="8"/>
      <c r="T11" s="8"/>
      <c r="U11" s="8"/>
      <c r="V11" s="8"/>
      <c r="W11" s="8">
        <v>627387</v>
      </c>
      <c r="X11" s="8">
        <v>1101323</v>
      </c>
      <c r="Y11" s="8">
        <v>-473936</v>
      </c>
      <c r="Z11" s="2">
        <v>-43.03</v>
      </c>
      <c r="AA11" s="6">
        <v>1468433</v>
      </c>
    </row>
    <row r="12" spans="1:27" ht="13.5">
      <c r="A12" s="25" t="s">
        <v>37</v>
      </c>
      <c r="B12" s="29"/>
      <c r="C12" s="6">
        <v>771561</v>
      </c>
      <c r="D12" s="6"/>
      <c r="E12" s="7">
        <v>1147272</v>
      </c>
      <c r="F12" s="8">
        <v>1443122</v>
      </c>
      <c r="G12" s="8">
        <v>17540</v>
      </c>
      <c r="H12" s="8">
        <v>114587</v>
      </c>
      <c r="I12" s="8">
        <v>198170</v>
      </c>
      <c r="J12" s="8">
        <v>330297</v>
      </c>
      <c r="K12" s="8">
        <v>204714</v>
      </c>
      <c r="L12" s="8">
        <v>49293</v>
      </c>
      <c r="M12" s="8">
        <v>187257</v>
      </c>
      <c r="N12" s="8">
        <v>441264</v>
      </c>
      <c r="O12" s="8">
        <v>-28660</v>
      </c>
      <c r="P12" s="8">
        <v>176767</v>
      </c>
      <c r="Q12" s="8"/>
      <c r="R12" s="8">
        <v>148107</v>
      </c>
      <c r="S12" s="8"/>
      <c r="T12" s="8"/>
      <c r="U12" s="8"/>
      <c r="V12" s="8"/>
      <c r="W12" s="8">
        <v>919668</v>
      </c>
      <c r="X12" s="8">
        <v>1082342</v>
      </c>
      <c r="Y12" s="8">
        <v>-162674</v>
      </c>
      <c r="Z12" s="2">
        <v>-15.03</v>
      </c>
      <c r="AA12" s="6">
        <v>1443122</v>
      </c>
    </row>
    <row r="13" spans="1:27" ht="13.5">
      <c r="A13" s="23" t="s">
        <v>38</v>
      </c>
      <c r="B13" s="29"/>
      <c r="C13" s="6">
        <v>3583283</v>
      </c>
      <c r="D13" s="6"/>
      <c r="E13" s="7">
        <v>6127003</v>
      </c>
      <c r="F13" s="8">
        <v>6888584</v>
      </c>
      <c r="G13" s="8">
        <v>550569</v>
      </c>
      <c r="H13" s="8">
        <v>561747</v>
      </c>
      <c r="I13" s="8">
        <v>586771</v>
      </c>
      <c r="J13" s="8">
        <v>1699087</v>
      </c>
      <c r="K13" s="8">
        <v>629384</v>
      </c>
      <c r="L13" s="8">
        <v>604582</v>
      </c>
      <c r="M13" s="8">
        <v>624253</v>
      </c>
      <c r="N13" s="8">
        <v>1858219</v>
      </c>
      <c r="O13" s="8">
        <v>570523</v>
      </c>
      <c r="P13" s="8">
        <v>553213</v>
      </c>
      <c r="Q13" s="8"/>
      <c r="R13" s="8">
        <v>1123736</v>
      </c>
      <c r="S13" s="8"/>
      <c r="T13" s="8"/>
      <c r="U13" s="8"/>
      <c r="V13" s="8"/>
      <c r="W13" s="8">
        <v>4681042</v>
      </c>
      <c r="X13" s="8">
        <v>5166440</v>
      </c>
      <c r="Y13" s="8">
        <v>-485398</v>
      </c>
      <c r="Z13" s="2">
        <v>-9.4</v>
      </c>
      <c r="AA13" s="6">
        <v>6888584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250476</v>
      </c>
      <c r="D15" s="6"/>
      <c r="E15" s="7">
        <v>115033</v>
      </c>
      <c r="F15" s="8">
        <v>399033</v>
      </c>
      <c r="G15" s="8"/>
      <c r="H15" s="8"/>
      <c r="I15" s="8"/>
      <c r="J15" s="8"/>
      <c r="K15" s="8"/>
      <c r="L15" s="8">
        <v>2100</v>
      </c>
      <c r="M15" s="8"/>
      <c r="N15" s="8">
        <v>2100</v>
      </c>
      <c r="O15" s="8">
        <v>117983</v>
      </c>
      <c r="P15" s="8">
        <v>66360</v>
      </c>
      <c r="Q15" s="8"/>
      <c r="R15" s="8">
        <v>184343</v>
      </c>
      <c r="S15" s="8"/>
      <c r="T15" s="8"/>
      <c r="U15" s="8"/>
      <c r="V15" s="8"/>
      <c r="W15" s="8">
        <v>186443</v>
      </c>
      <c r="X15" s="8">
        <v>299274</v>
      </c>
      <c r="Y15" s="8">
        <v>-112831</v>
      </c>
      <c r="Z15" s="2">
        <v>-37.7</v>
      </c>
      <c r="AA15" s="6">
        <v>399033</v>
      </c>
    </row>
    <row r="16" spans="1:27" ht="13.5">
      <c r="A16" s="23" t="s">
        <v>41</v>
      </c>
      <c r="B16" s="29"/>
      <c r="C16" s="6">
        <v>970294</v>
      </c>
      <c r="D16" s="6"/>
      <c r="E16" s="7">
        <v>1513851</v>
      </c>
      <c r="F16" s="8">
        <v>2062087</v>
      </c>
      <c r="G16" s="8"/>
      <c r="H16" s="8"/>
      <c r="I16" s="8"/>
      <c r="J16" s="8"/>
      <c r="K16" s="8"/>
      <c r="L16" s="8"/>
      <c r="M16" s="8"/>
      <c r="N16" s="8"/>
      <c r="O16" s="8">
        <v>221182</v>
      </c>
      <c r="P16" s="8">
        <v>220487</v>
      </c>
      <c r="Q16" s="8"/>
      <c r="R16" s="8">
        <v>441669</v>
      </c>
      <c r="S16" s="8"/>
      <c r="T16" s="8"/>
      <c r="U16" s="8"/>
      <c r="V16" s="8"/>
      <c r="W16" s="8">
        <v>441669</v>
      </c>
      <c r="X16" s="8">
        <v>1546564</v>
      </c>
      <c r="Y16" s="8">
        <v>-1104895</v>
      </c>
      <c r="Z16" s="2">
        <v>-71.44</v>
      </c>
      <c r="AA16" s="6">
        <v>2062087</v>
      </c>
    </row>
    <row r="17" spans="1:27" ht="13.5">
      <c r="A17" s="23" t="s">
        <v>42</v>
      </c>
      <c r="B17" s="29"/>
      <c r="C17" s="6">
        <v>374534</v>
      </c>
      <c r="D17" s="6"/>
      <c r="E17" s="7">
        <v>1383785</v>
      </c>
      <c r="F17" s="8">
        <v>1383785</v>
      </c>
      <c r="G17" s="8">
        <v>6841</v>
      </c>
      <c r="H17" s="8">
        <v>4058</v>
      </c>
      <c r="I17" s="8">
        <v>9103</v>
      </c>
      <c r="J17" s="8">
        <v>20002</v>
      </c>
      <c r="K17" s="8">
        <v>516</v>
      </c>
      <c r="L17" s="8">
        <v>7372</v>
      </c>
      <c r="M17" s="8"/>
      <c r="N17" s="8">
        <v>7888</v>
      </c>
      <c r="O17" s="8">
        <v>43436</v>
      </c>
      <c r="P17" s="8">
        <v>48277</v>
      </c>
      <c r="Q17" s="8"/>
      <c r="R17" s="8">
        <v>91713</v>
      </c>
      <c r="S17" s="8"/>
      <c r="T17" s="8"/>
      <c r="U17" s="8"/>
      <c r="V17" s="8"/>
      <c r="W17" s="8">
        <v>119603</v>
      </c>
      <c r="X17" s="8">
        <v>1037840</v>
      </c>
      <c r="Y17" s="8">
        <v>-918237</v>
      </c>
      <c r="Z17" s="2">
        <v>-88.48</v>
      </c>
      <c r="AA17" s="6">
        <v>1383785</v>
      </c>
    </row>
    <row r="18" spans="1:27" ht="13.5">
      <c r="A18" s="23" t="s">
        <v>43</v>
      </c>
      <c r="B18" s="29"/>
      <c r="C18" s="6">
        <v>93037202</v>
      </c>
      <c r="D18" s="6"/>
      <c r="E18" s="7">
        <v>138711200</v>
      </c>
      <c r="F18" s="8">
        <v>138711200</v>
      </c>
      <c r="G18" s="8">
        <v>103116000</v>
      </c>
      <c r="H18" s="8">
        <v>950000</v>
      </c>
      <c r="I18" s="8"/>
      <c r="J18" s="8">
        <v>104066000</v>
      </c>
      <c r="K18" s="8"/>
      <c r="L18" s="8"/>
      <c r="M18" s="8">
        <v>41479202</v>
      </c>
      <c r="N18" s="8">
        <v>41479202</v>
      </c>
      <c r="O18" s="8">
        <v>731954</v>
      </c>
      <c r="P18" s="8">
        <v>623669</v>
      </c>
      <c r="Q18" s="8"/>
      <c r="R18" s="8">
        <v>1355623</v>
      </c>
      <c r="S18" s="8"/>
      <c r="T18" s="8"/>
      <c r="U18" s="8"/>
      <c r="V18" s="8"/>
      <c r="W18" s="8">
        <v>146900825</v>
      </c>
      <c r="X18" s="8">
        <v>104033399</v>
      </c>
      <c r="Y18" s="8">
        <v>42867426</v>
      </c>
      <c r="Z18" s="2">
        <v>41.21</v>
      </c>
      <c r="AA18" s="6">
        <v>138711200</v>
      </c>
    </row>
    <row r="19" spans="1:27" ht="13.5">
      <c r="A19" s="23" t="s">
        <v>44</v>
      </c>
      <c r="B19" s="29"/>
      <c r="C19" s="6">
        <v>1152391</v>
      </c>
      <c r="D19" s="6"/>
      <c r="E19" s="7">
        <v>1959740</v>
      </c>
      <c r="F19" s="26">
        <v>4501053</v>
      </c>
      <c r="G19" s="26">
        <v>575725</v>
      </c>
      <c r="H19" s="26">
        <v>472278</v>
      </c>
      <c r="I19" s="26">
        <v>13096</v>
      </c>
      <c r="J19" s="26">
        <v>1061099</v>
      </c>
      <c r="K19" s="26">
        <v>10231</v>
      </c>
      <c r="L19" s="26">
        <v>816</v>
      </c>
      <c r="M19" s="26">
        <v>193399</v>
      </c>
      <c r="N19" s="26">
        <v>204446</v>
      </c>
      <c r="O19" s="26">
        <v>-87867</v>
      </c>
      <c r="P19" s="26">
        <v>3886</v>
      </c>
      <c r="Q19" s="26"/>
      <c r="R19" s="26">
        <v>-83981</v>
      </c>
      <c r="S19" s="26"/>
      <c r="T19" s="26"/>
      <c r="U19" s="26"/>
      <c r="V19" s="26"/>
      <c r="W19" s="26">
        <v>1181564</v>
      </c>
      <c r="X19" s="26">
        <v>3375786</v>
      </c>
      <c r="Y19" s="26">
        <v>-2194222</v>
      </c>
      <c r="Z19" s="27">
        <v>-65</v>
      </c>
      <c r="AA19" s="28">
        <v>4501053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117849228</v>
      </c>
      <c r="D21" s="33">
        <f t="shared" si="0"/>
        <v>0</v>
      </c>
      <c r="E21" s="34">
        <f t="shared" si="0"/>
        <v>180567356</v>
      </c>
      <c r="F21" s="35">
        <f t="shared" si="0"/>
        <v>193134491</v>
      </c>
      <c r="G21" s="35">
        <f t="shared" si="0"/>
        <v>106073779</v>
      </c>
      <c r="H21" s="35">
        <f t="shared" si="0"/>
        <v>5310858</v>
      </c>
      <c r="I21" s="35">
        <f t="shared" si="0"/>
        <v>6070847</v>
      </c>
      <c r="J21" s="35">
        <f t="shared" si="0"/>
        <v>117455484</v>
      </c>
      <c r="K21" s="35">
        <f t="shared" si="0"/>
        <v>3071975</v>
      </c>
      <c r="L21" s="35">
        <f t="shared" si="0"/>
        <v>3077195</v>
      </c>
      <c r="M21" s="35">
        <f t="shared" si="0"/>
        <v>44560102</v>
      </c>
      <c r="N21" s="35">
        <f t="shared" si="0"/>
        <v>50709272</v>
      </c>
      <c r="O21" s="35">
        <f t="shared" si="0"/>
        <v>3925916</v>
      </c>
      <c r="P21" s="35">
        <f t="shared" si="0"/>
        <v>3464595</v>
      </c>
      <c r="Q21" s="35">
        <f t="shared" si="0"/>
        <v>0</v>
      </c>
      <c r="R21" s="35">
        <f t="shared" si="0"/>
        <v>7390511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175555267</v>
      </c>
      <c r="X21" s="35">
        <f t="shared" si="0"/>
        <v>144850862</v>
      </c>
      <c r="Y21" s="35">
        <f t="shared" si="0"/>
        <v>30704405</v>
      </c>
      <c r="Z21" s="36">
        <f>+IF(X21&lt;&gt;0,+(Y21/X21)*100,0)</f>
        <v>21.19725390381177</v>
      </c>
      <c r="AA21" s="33">
        <f>SUM(AA5:AA20)</f>
        <v>193134491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41277957</v>
      </c>
      <c r="D24" s="6"/>
      <c r="E24" s="7">
        <v>93110808</v>
      </c>
      <c r="F24" s="8">
        <v>78625032</v>
      </c>
      <c r="G24" s="8">
        <v>18629812</v>
      </c>
      <c r="H24" s="8">
        <v>13817765</v>
      </c>
      <c r="I24" s="8">
        <v>6777768</v>
      </c>
      <c r="J24" s="8">
        <v>39225345</v>
      </c>
      <c r="K24" s="8">
        <v>6933656</v>
      </c>
      <c r="L24" s="8">
        <v>6866120</v>
      </c>
      <c r="M24" s="8">
        <v>6990701</v>
      </c>
      <c r="N24" s="8">
        <v>20790477</v>
      </c>
      <c r="O24" s="8"/>
      <c r="P24" s="8">
        <v>7116151</v>
      </c>
      <c r="Q24" s="8"/>
      <c r="R24" s="8">
        <v>7116151</v>
      </c>
      <c r="S24" s="8"/>
      <c r="T24" s="8"/>
      <c r="U24" s="8"/>
      <c r="V24" s="8"/>
      <c r="W24" s="8">
        <v>67131973</v>
      </c>
      <c r="X24" s="8">
        <v>58968768</v>
      </c>
      <c r="Y24" s="8">
        <v>8163205</v>
      </c>
      <c r="Z24" s="2">
        <v>13.84</v>
      </c>
      <c r="AA24" s="6">
        <v>78625032</v>
      </c>
    </row>
    <row r="25" spans="1:27" ht="13.5">
      <c r="A25" s="25" t="s">
        <v>49</v>
      </c>
      <c r="B25" s="24"/>
      <c r="C25" s="6">
        <v>6507931</v>
      </c>
      <c r="D25" s="6"/>
      <c r="E25" s="7">
        <v>14069726</v>
      </c>
      <c r="F25" s="8">
        <v>13930730</v>
      </c>
      <c r="G25" s="8">
        <v>3253966</v>
      </c>
      <c r="H25" s="8">
        <v>2169311</v>
      </c>
      <c r="I25" s="8">
        <v>1084655</v>
      </c>
      <c r="J25" s="8">
        <v>6507932</v>
      </c>
      <c r="K25" s="8">
        <v>1084655</v>
      </c>
      <c r="L25" s="8">
        <v>1084655</v>
      </c>
      <c r="M25" s="8">
        <v>1084655</v>
      </c>
      <c r="N25" s="8">
        <v>3253965</v>
      </c>
      <c r="O25" s="8"/>
      <c r="P25" s="8">
        <v>1084655</v>
      </c>
      <c r="Q25" s="8"/>
      <c r="R25" s="8">
        <v>1084655</v>
      </c>
      <c r="S25" s="8"/>
      <c r="T25" s="8"/>
      <c r="U25" s="8"/>
      <c r="V25" s="8"/>
      <c r="W25" s="8">
        <v>10846552</v>
      </c>
      <c r="X25" s="8">
        <v>10448048</v>
      </c>
      <c r="Y25" s="8">
        <v>398504</v>
      </c>
      <c r="Z25" s="2">
        <v>3.81</v>
      </c>
      <c r="AA25" s="6">
        <v>13930730</v>
      </c>
    </row>
    <row r="26" spans="1:27" ht="13.5">
      <c r="A26" s="25" t="s">
        <v>50</v>
      </c>
      <c r="B26" s="24"/>
      <c r="C26" s="6">
        <v>8811432</v>
      </c>
      <c r="D26" s="6"/>
      <c r="E26" s="7">
        <v>6000000</v>
      </c>
      <c r="F26" s="8">
        <v>6000000</v>
      </c>
      <c r="G26" s="8"/>
      <c r="H26" s="8">
        <v>2881244</v>
      </c>
      <c r="I26" s="8">
        <v>1770466</v>
      </c>
      <c r="J26" s="8">
        <v>4651710</v>
      </c>
      <c r="K26" s="8">
        <v>1783205</v>
      </c>
      <c r="L26" s="8">
        <v>1773866</v>
      </c>
      <c r="M26" s="8">
        <v>1786596</v>
      </c>
      <c r="N26" s="8">
        <v>5343667</v>
      </c>
      <c r="O26" s="8">
        <v>1814952</v>
      </c>
      <c r="P26" s="8">
        <v>1826526</v>
      </c>
      <c r="Q26" s="8"/>
      <c r="R26" s="8">
        <v>3641478</v>
      </c>
      <c r="S26" s="8"/>
      <c r="T26" s="8"/>
      <c r="U26" s="8"/>
      <c r="V26" s="8"/>
      <c r="W26" s="8">
        <v>13636855</v>
      </c>
      <c r="X26" s="8">
        <v>4499997</v>
      </c>
      <c r="Y26" s="8">
        <v>9136858</v>
      </c>
      <c r="Z26" s="2">
        <v>203.04</v>
      </c>
      <c r="AA26" s="6">
        <v>6000000</v>
      </c>
    </row>
    <row r="27" spans="1:27" ht="13.5">
      <c r="A27" s="25" t="s">
        <v>51</v>
      </c>
      <c r="B27" s="24"/>
      <c r="C27" s="6"/>
      <c r="D27" s="6"/>
      <c r="E27" s="7">
        <v>24256289</v>
      </c>
      <c r="F27" s="8">
        <v>24256289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18192212</v>
      </c>
      <c r="Y27" s="8">
        <v>-18192212</v>
      </c>
      <c r="Z27" s="2">
        <v>-100</v>
      </c>
      <c r="AA27" s="6">
        <v>24256289</v>
      </c>
    </row>
    <row r="28" spans="1:27" ht="13.5">
      <c r="A28" s="25" t="s">
        <v>52</v>
      </c>
      <c r="B28" s="24"/>
      <c r="C28" s="6">
        <v>12072</v>
      </c>
      <c r="D28" s="6"/>
      <c r="E28" s="7">
        <v>270612</v>
      </c>
      <c r="F28" s="8">
        <v>270629</v>
      </c>
      <c r="G28" s="8"/>
      <c r="H28" s="8"/>
      <c r="I28" s="8">
        <v>29</v>
      </c>
      <c r="J28" s="8">
        <v>29</v>
      </c>
      <c r="K28" s="8"/>
      <c r="L28" s="8">
        <v>12043</v>
      </c>
      <c r="M28" s="8"/>
      <c r="N28" s="8">
        <v>12043</v>
      </c>
      <c r="O28" s="8"/>
      <c r="P28" s="8"/>
      <c r="Q28" s="8"/>
      <c r="R28" s="8"/>
      <c r="S28" s="8"/>
      <c r="T28" s="8"/>
      <c r="U28" s="8"/>
      <c r="V28" s="8"/>
      <c r="W28" s="8">
        <v>12072</v>
      </c>
      <c r="X28" s="8">
        <v>202973</v>
      </c>
      <c r="Y28" s="8">
        <v>-190901</v>
      </c>
      <c r="Z28" s="2">
        <v>-94.05</v>
      </c>
      <c r="AA28" s="6">
        <v>270629</v>
      </c>
    </row>
    <row r="29" spans="1:27" ht="13.5">
      <c r="A29" s="25" t="s">
        <v>53</v>
      </c>
      <c r="B29" s="24"/>
      <c r="C29" s="6">
        <v>7362581</v>
      </c>
      <c r="D29" s="6"/>
      <c r="E29" s="7">
        <v>16070000</v>
      </c>
      <c r="F29" s="8">
        <v>13892213</v>
      </c>
      <c r="G29" s="8">
        <v>163760</v>
      </c>
      <c r="H29" s="8">
        <v>1582195</v>
      </c>
      <c r="I29" s="8">
        <v>6968453</v>
      </c>
      <c r="J29" s="8">
        <v>8714408</v>
      </c>
      <c r="K29" s="8">
        <v>2378881</v>
      </c>
      <c r="L29" s="8">
        <v>-5005320</v>
      </c>
      <c r="M29" s="8">
        <v>1069534</v>
      </c>
      <c r="N29" s="8">
        <v>-1556905</v>
      </c>
      <c r="O29" s="8">
        <v>1234386</v>
      </c>
      <c r="P29" s="8">
        <v>1256872</v>
      </c>
      <c r="Q29" s="8"/>
      <c r="R29" s="8">
        <v>2491258</v>
      </c>
      <c r="S29" s="8"/>
      <c r="T29" s="8"/>
      <c r="U29" s="8"/>
      <c r="V29" s="8"/>
      <c r="W29" s="8">
        <v>9648761</v>
      </c>
      <c r="X29" s="8">
        <v>10419161</v>
      </c>
      <c r="Y29" s="8">
        <v>-770400</v>
      </c>
      <c r="Z29" s="2">
        <v>-7.39</v>
      </c>
      <c r="AA29" s="6">
        <v>13892213</v>
      </c>
    </row>
    <row r="30" spans="1:27" ht="13.5">
      <c r="A30" s="25" t="s">
        <v>54</v>
      </c>
      <c r="B30" s="24"/>
      <c r="C30" s="6">
        <v>1546483</v>
      </c>
      <c r="D30" s="6"/>
      <c r="E30" s="7">
        <v>2366503</v>
      </c>
      <c r="F30" s="8">
        <v>2482018</v>
      </c>
      <c r="G30" s="8"/>
      <c r="H30" s="8">
        <v>118941</v>
      </c>
      <c r="I30" s="8">
        <v>188041</v>
      </c>
      <c r="J30" s="8">
        <v>306982</v>
      </c>
      <c r="K30" s="8">
        <v>215794</v>
      </c>
      <c r="L30" s="8">
        <v>906761</v>
      </c>
      <c r="M30" s="8">
        <v>115546</v>
      </c>
      <c r="N30" s="8">
        <v>1238101</v>
      </c>
      <c r="O30" s="8">
        <v>44400</v>
      </c>
      <c r="P30" s="8">
        <v>83863</v>
      </c>
      <c r="Q30" s="8"/>
      <c r="R30" s="8">
        <v>128263</v>
      </c>
      <c r="S30" s="8"/>
      <c r="T30" s="8"/>
      <c r="U30" s="8"/>
      <c r="V30" s="8"/>
      <c r="W30" s="8">
        <v>1673346</v>
      </c>
      <c r="X30" s="8">
        <v>1861519</v>
      </c>
      <c r="Y30" s="8">
        <v>-188173</v>
      </c>
      <c r="Z30" s="2">
        <v>-10.11</v>
      </c>
      <c r="AA30" s="6">
        <v>2482018</v>
      </c>
    </row>
    <row r="31" spans="1:27" ht="13.5">
      <c r="A31" s="25" t="s">
        <v>55</v>
      </c>
      <c r="B31" s="24"/>
      <c r="C31" s="6">
        <v>14909080</v>
      </c>
      <c r="D31" s="6"/>
      <c r="E31" s="7">
        <v>17026368</v>
      </c>
      <c r="F31" s="8">
        <v>16466370</v>
      </c>
      <c r="G31" s="8">
        <v>868530</v>
      </c>
      <c r="H31" s="8">
        <v>2658192</v>
      </c>
      <c r="I31" s="8">
        <v>614798</v>
      </c>
      <c r="J31" s="8">
        <v>4141520</v>
      </c>
      <c r="K31" s="8">
        <v>2299403</v>
      </c>
      <c r="L31" s="8">
        <v>6159293</v>
      </c>
      <c r="M31" s="8">
        <v>2290610</v>
      </c>
      <c r="N31" s="8">
        <v>10749306</v>
      </c>
      <c r="O31" s="8">
        <v>998182</v>
      </c>
      <c r="P31" s="8">
        <v>376593</v>
      </c>
      <c r="Q31" s="8"/>
      <c r="R31" s="8">
        <v>1374775</v>
      </c>
      <c r="S31" s="8"/>
      <c r="T31" s="8"/>
      <c r="U31" s="8"/>
      <c r="V31" s="8"/>
      <c r="W31" s="8">
        <v>16265601</v>
      </c>
      <c r="X31" s="8">
        <v>12349770</v>
      </c>
      <c r="Y31" s="8">
        <v>3915831</v>
      </c>
      <c r="Z31" s="2">
        <v>31.71</v>
      </c>
      <c r="AA31" s="6">
        <v>16466370</v>
      </c>
    </row>
    <row r="32" spans="1:27" ht="13.5">
      <c r="A32" s="25" t="s">
        <v>43</v>
      </c>
      <c r="B32" s="24"/>
      <c r="C32" s="6">
        <v>102996</v>
      </c>
      <c r="D32" s="6"/>
      <c r="E32" s="7">
        <v>230012</v>
      </c>
      <c r="F32" s="8">
        <v>195001</v>
      </c>
      <c r="G32" s="8"/>
      <c r="H32" s="8">
        <v>100000</v>
      </c>
      <c r="I32" s="8"/>
      <c r="J32" s="8">
        <v>100000</v>
      </c>
      <c r="K32" s="8"/>
      <c r="L32" s="8"/>
      <c r="M32" s="8">
        <v>2996</v>
      </c>
      <c r="N32" s="8">
        <v>2996</v>
      </c>
      <c r="O32" s="8"/>
      <c r="P32" s="8"/>
      <c r="Q32" s="8"/>
      <c r="R32" s="8"/>
      <c r="S32" s="8"/>
      <c r="T32" s="8"/>
      <c r="U32" s="8"/>
      <c r="V32" s="8"/>
      <c r="W32" s="8">
        <v>102996</v>
      </c>
      <c r="X32" s="8">
        <v>146251</v>
      </c>
      <c r="Y32" s="8">
        <v>-43255</v>
      </c>
      <c r="Z32" s="2">
        <v>-29.58</v>
      </c>
      <c r="AA32" s="6">
        <v>195001</v>
      </c>
    </row>
    <row r="33" spans="1:27" ht="13.5">
      <c r="A33" s="25" t="s">
        <v>56</v>
      </c>
      <c r="B33" s="24"/>
      <c r="C33" s="6">
        <v>11629103</v>
      </c>
      <c r="D33" s="6"/>
      <c r="E33" s="7">
        <v>14411085</v>
      </c>
      <c r="F33" s="8">
        <v>21247226</v>
      </c>
      <c r="G33" s="8">
        <v>1601908</v>
      </c>
      <c r="H33" s="8">
        <v>1400510</v>
      </c>
      <c r="I33" s="8">
        <v>2122903</v>
      </c>
      <c r="J33" s="8">
        <v>5125321</v>
      </c>
      <c r="K33" s="8">
        <v>2182882</v>
      </c>
      <c r="L33" s="8">
        <v>1718686</v>
      </c>
      <c r="M33" s="8">
        <v>2383661</v>
      </c>
      <c r="N33" s="8">
        <v>6285229</v>
      </c>
      <c r="O33" s="8">
        <v>1473913</v>
      </c>
      <c r="P33" s="8">
        <v>1504316</v>
      </c>
      <c r="Q33" s="8"/>
      <c r="R33" s="8">
        <v>2978229</v>
      </c>
      <c r="S33" s="8"/>
      <c r="T33" s="8"/>
      <c r="U33" s="8"/>
      <c r="V33" s="8"/>
      <c r="W33" s="8">
        <v>14388779</v>
      </c>
      <c r="X33" s="8">
        <v>15935426</v>
      </c>
      <c r="Y33" s="8">
        <v>-1546647</v>
      </c>
      <c r="Z33" s="2">
        <v>-9.71</v>
      </c>
      <c r="AA33" s="6">
        <v>21247226</v>
      </c>
    </row>
    <row r="34" spans="1:27" ht="13.5">
      <c r="A34" s="23" t="s">
        <v>57</v>
      </c>
      <c r="B34" s="29"/>
      <c r="C34" s="6"/>
      <c r="D34" s="6"/>
      <c r="E34" s="7"/>
      <c r="F34" s="8">
        <v>8000000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5999999</v>
      </c>
      <c r="Y34" s="8">
        <v>-5999999</v>
      </c>
      <c r="Z34" s="2">
        <v>-100</v>
      </c>
      <c r="AA34" s="6">
        <v>8000000</v>
      </c>
    </row>
    <row r="35" spans="1:27" ht="12.75">
      <c r="A35" s="40" t="s">
        <v>58</v>
      </c>
      <c r="B35" s="32"/>
      <c r="C35" s="33">
        <f aca="true" t="shared" si="1" ref="C35:Y35">SUM(C24:C34)</f>
        <v>92159635</v>
      </c>
      <c r="D35" s="33">
        <f>SUM(D24:D34)</f>
        <v>0</v>
      </c>
      <c r="E35" s="34">
        <f t="shared" si="1"/>
        <v>187811403</v>
      </c>
      <c r="F35" s="35">
        <f t="shared" si="1"/>
        <v>185365508</v>
      </c>
      <c r="G35" s="35">
        <f t="shared" si="1"/>
        <v>24517976</v>
      </c>
      <c r="H35" s="35">
        <f t="shared" si="1"/>
        <v>24728158</v>
      </c>
      <c r="I35" s="35">
        <f t="shared" si="1"/>
        <v>19527113</v>
      </c>
      <c r="J35" s="35">
        <f t="shared" si="1"/>
        <v>68773247</v>
      </c>
      <c r="K35" s="35">
        <f t="shared" si="1"/>
        <v>16878476</v>
      </c>
      <c r="L35" s="35">
        <f t="shared" si="1"/>
        <v>13516104</v>
      </c>
      <c r="M35" s="35">
        <f t="shared" si="1"/>
        <v>15724299</v>
      </c>
      <c r="N35" s="35">
        <f t="shared" si="1"/>
        <v>46118879</v>
      </c>
      <c r="O35" s="35">
        <f t="shared" si="1"/>
        <v>5565833</v>
      </c>
      <c r="P35" s="35">
        <f t="shared" si="1"/>
        <v>13248976</v>
      </c>
      <c r="Q35" s="35">
        <f t="shared" si="1"/>
        <v>0</v>
      </c>
      <c r="R35" s="35">
        <f t="shared" si="1"/>
        <v>18814809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133706935</v>
      </c>
      <c r="X35" s="35">
        <f t="shared" si="1"/>
        <v>139024124</v>
      </c>
      <c r="Y35" s="35">
        <f t="shared" si="1"/>
        <v>-5317189</v>
      </c>
      <c r="Z35" s="36">
        <f>+IF(X35&lt;&gt;0,+(Y35/X35)*100,0)</f>
        <v>-3.824652043842405</v>
      </c>
      <c r="AA35" s="33">
        <f>SUM(AA24:AA34)</f>
        <v>185365508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25689593</v>
      </c>
      <c r="D37" s="46">
        <f>+D21-D35</f>
        <v>0</v>
      </c>
      <c r="E37" s="47">
        <f t="shared" si="2"/>
        <v>-7244047</v>
      </c>
      <c r="F37" s="48">
        <f t="shared" si="2"/>
        <v>7768983</v>
      </c>
      <c r="G37" s="48">
        <f t="shared" si="2"/>
        <v>81555803</v>
      </c>
      <c r="H37" s="48">
        <f t="shared" si="2"/>
        <v>-19417300</v>
      </c>
      <c r="I37" s="48">
        <f t="shared" si="2"/>
        <v>-13456266</v>
      </c>
      <c r="J37" s="48">
        <f t="shared" si="2"/>
        <v>48682237</v>
      </c>
      <c r="K37" s="48">
        <f t="shared" si="2"/>
        <v>-13806501</v>
      </c>
      <c r="L37" s="48">
        <f t="shared" si="2"/>
        <v>-10438909</v>
      </c>
      <c r="M37" s="48">
        <f t="shared" si="2"/>
        <v>28835803</v>
      </c>
      <c r="N37" s="48">
        <f t="shared" si="2"/>
        <v>4590393</v>
      </c>
      <c r="O37" s="48">
        <f t="shared" si="2"/>
        <v>-1639917</v>
      </c>
      <c r="P37" s="48">
        <f t="shared" si="2"/>
        <v>-9784381</v>
      </c>
      <c r="Q37" s="48">
        <f t="shared" si="2"/>
        <v>0</v>
      </c>
      <c r="R37" s="48">
        <f t="shared" si="2"/>
        <v>-11424298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41848332</v>
      </c>
      <c r="X37" s="48">
        <f>IF(F21=F35,0,X21-X35)</f>
        <v>5826738</v>
      </c>
      <c r="Y37" s="48">
        <f t="shared" si="2"/>
        <v>36021594</v>
      </c>
      <c r="Z37" s="49">
        <f>+IF(X37&lt;&gt;0,+(Y37/X37)*100,0)</f>
        <v>618.2120081596255</v>
      </c>
      <c r="AA37" s="46">
        <f>+AA21-AA35</f>
        <v>7768983</v>
      </c>
    </row>
    <row r="38" spans="1:27" ht="22.5" customHeight="1">
      <c r="A38" s="50" t="s">
        <v>60</v>
      </c>
      <c r="B38" s="29"/>
      <c r="C38" s="6"/>
      <c r="D38" s="6"/>
      <c r="E38" s="7">
        <v>31847800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950000</v>
      </c>
      <c r="Q38" s="8"/>
      <c r="R38" s="8">
        <v>950000</v>
      </c>
      <c r="S38" s="8"/>
      <c r="T38" s="8"/>
      <c r="U38" s="8"/>
      <c r="V38" s="8"/>
      <c r="W38" s="8">
        <v>950000</v>
      </c>
      <c r="X38" s="8"/>
      <c r="Y38" s="8">
        <v>950000</v>
      </c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25689593</v>
      </c>
      <c r="D41" s="56">
        <f>SUM(D37:D40)</f>
        <v>0</v>
      </c>
      <c r="E41" s="57">
        <f t="shared" si="3"/>
        <v>24603753</v>
      </c>
      <c r="F41" s="58">
        <f t="shared" si="3"/>
        <v>7768983</v>
      </c>
      <c r="G41" s="58">
        <f t="shared" si="3"/>
        <v>81555803</v>
      </c>
      <c r="H41" s="58">
        <f t="shared" si="3"/>
        <v>-19417300</v>
      </c>
      <c r="I41" s="58">
        <f t="shared" si="3"/>
        <v>-13456266</v>
      </c>
      <c r="J41" s="58">
        <f t="shared" si="3"/>
        <v>48682237</v>
      </c>
      <c r="K41" s="58">
        <f t="shared" si="3"/>
        <v>-13806501</v>
      </c>
      <c r="L41" s="58">
        <f t="shared" si="3"/>
        <v>-10438909</v>
      </c>
      <c r="M41" s="58">
        <f t="shared" si="3"/>
        <v>28835803</v>
      </c>
      <c r="N41" s="58">
        <f t="shared" si="3"/>
        <v>4590393</v>
      </c>
      <c r="O41" s="58">
        <f t="shared" si="3"/>
        <v>-1639917</v>
      </c>
      <c r="P41" s="58">
        <f t="shared" si="3"/>
        <v>-8834381</v>
      </c>
      <c r="Q41" s="58">
        <f t="shared" si="3"/>
        <v>0</v>
      </c>
      <c r="R41" s="58">
        <f t="shared" si="3"/>
        <v>-10474298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42798332</v>
      </c>
      <c r="X41" s="58">
        <f t="shared" si="3"/>
        <v>5826738</v>
      </c>
      <c r="Y41" s="58">
        <f t="shared" si="3"/>
        <v>36971594</v>
      </c>
      <c r="Z41" s="59">
        <f>+IF(X41&lt;&gt;0,+(Y41/X41)*100,0)</f>
        <v>634.5161563811519</v>
      </c>
      <c r="AA41" s="56">
        <f>SUM(AA37:AA40)</f>
        <v>7768983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25689593</v>
      </c>
      <c r="D43" s="64">
        <f>+D41-D42</f>
        <v>0</v>
      </c>
      <c r="E43" s="65">
        <f t="shared" si="4"/>
        <v>24603753</v>
      </c>
      <c r="F43" s="66">
        <f t="shared" si="4"/>
        <v>7768983</v>
      </c>
      <c r="G43" s="66">
        <f t="shared" si="4"/>
        <v>81555803</v>
      </c>
      <c r="H43" s="66">
        <f t="shared" si="4"/>
        <v>-19417300</v>
      </c>
      <c r="I43" s="66">
        <f t="shared" si="4"/>
        <v>-13456266</v>
      </c>
      <c r="J43" s="66">
        <f t="shared" si="4"/>
        <v>48682237</v>
      </c>
      <c r="K43" s="66">
        <f t="shared" si="4"/>
        <v>-13806501</v>
      </c>
      <c r="L43" s="66">
        <f t="shared" si="4"/>
        <v>-10438909</v>
      </c>
      <c r="M43" s="66">
        <f t="shared" si="4"/>
        <v>28835803</v>
      </c>
      <c r="N43" s="66">
        <f t="shared" si="4"/>
        <v>4590393</v>
      </c>
      <c r="O43" s="66">
        <f t="shared" si="4"/>
        <v>-1639917</v>
      </c>
      <c r="P43" s="66">
        <f t="shared" si="4"/>
        <v>-8834381</v>
      </c>
      <c r="Q43" s="66">
        <f t="shared" si="4"/>
        <v>0</v>
      </c>
      <c r="R43" s="66">
        <f t="shared" si="4"/>
        <v>-10474298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42798332</v>
      </c>
      <c r="X43" s="66">
        <f t="shared" si="4"/>
        <v>5826738</v>
      </c>
      <c r="Y43" s="66">
        <f t="shared" si="4"/>
        <v>36971594</v>
      </c>
      <c r="Z43" s="67">
        <f>+IF(X43&lt;&gt;0,+(Y43/X43)*100,0)</f>
        <v>634.5161563811519</v>
      </c>
      <c r="AA43" s="64">
        <f>+AA41-AA42</f>
        <v>7768983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25689593</v>
      </c>
      <c r="D45" s="56">
        <f>SUM(D43:D44)</f>
        <v>0</v>
      </c>
      <c r="E45" s="57">
        <f t="shared" si="5"/>
        <v>24603753</v>
      </c>
      <c r="F45" s="58">
        <f t="shared" si="5"/>
        <v>7768983</v>
      </c>
      <c r="G45" s="58">
        <f t="shared" si="5"/>
        <v>81555803</v>
      </c>
      <c r="H45" s="58">
        <f t="shared" si="5"/>
        <v>-19417300</v>
      </c>
      <c r="I45" s="58">
        <f t="shared" si="5"/>
        <v>-13456266</v>
      </c>
      <c r="J45" s="58">
        <f t="shared" si="5"/>
        <v>48682237</v>
      </c>
      <c r="K45" s="58">
        <f t="shared" si="5"/>
        <v>-13806501</v>
      </c>
      <c r="L45" s="58">
        <f t="shared" si="5"/>
        <v>-10438909</v>
      </c>
      <c r="M45" s="58">
        <f t="shared" si="5"/>
        <v>28835803</v>
      </c>
      <c r="N45" s="58">
        <f t="shared" si="5"/>
        <v>4590393</v>
      </c>
      <c r="O45" s="58">
        <f t="shared" si="5"/>
        <v>-1639917</v>
      </c>
      <c r="P45" s="58">
        <f t="shared" si="5"/>
        <v>-8834381</v>
      </c>
      <c r="Q45" s="58">
        <f t="shared" si="5"/>
        <v>0</v>
      </c>
      <c r="R45" s="58">
        <f t="shared" si="5"/>
        <v>-10474298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42798332</v>
      </c>
      <c r="X45" s="58">
        <f t="shared" si="5"/>
        <v>5826738</v>
      </c>
      <c r="Y45" s="58">
        <f t="shared" si="5"/>
        <v>36971594</v>
      </c>
      <c r="Z45" s="59">
        <f>+IF(X45&lt;&gt;0,+(Y45/X45)*100,0)</f>
        <v>634.5161563811519</v>
      </c>
      <c r="AA45" s="56">
        <f>SUM(AA43:AA44)</f>
        <v>7768983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25689593</v>
      </c>
      <c r="D47" s="71">
        <f>SUM(D45:D46)</f>
        <v>0</v>
      </c>
      <c r="E47" s="72">
        <f t="shared" si="6"/>
        <v>24603753</v>
      </c>
      <c r="F47" s="73">
        <f t="shared" si="6"/>
        <v>7768983</v>
      </c>
      <c r="G47" s="73">
        <f t="shared" si="6"/>
        <v>81555803</v>
      </c>
      <c r="H47" s="74">
        <f t="shared" si="6"/>
        <v>-19417300</v>
      </c>
      <c r="I47" s="74">
        <f t="shared" si="6"/>
        <v>-13456266</v>
      </c>
      <c r="J47" s="74">
        <f t="shared" si="6"/>
        <v>48682237</v>
      </c>
      <c r="K47" s="74">
        <f t="shared" si="6"/>
        <v>-13806501</v>
      </c>
      <c r="L47" s="74">
        <f t="shared" si="6"/>
        <v>-10438909</v>
      </c>
      <c r="M47" s="73">
        <f t="shared" si="6"/>
        <v>28835803</v>
      </c>
      <c r="N47" s="73">
        <f t="shared" si="6"/>
        <v>4590393</v>
      </c>
      <c r="O47" s="74">
        <f t="shared" si="6"/>
        <v>-1639917</v>
      </c>
      <c r="P47" s="74">
        <f t="shared" si="6"/>
        <v>-8834381</v>
      </c>
      <c r="Q47" s="74">
        <f t="shared" si="6"/>
        <v>0</v>
      </c>
      <c r="R47" s="74">
        <f t="shared" si="6"/>
        <v>-10474298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42798332</v>
      </c>
      <c r="X47" s="74">
        <f t="shared" si="6"/>
        <v>5826738</v>
      </c>
      <c r="Y47" s="74">
        <f t="shared" si="6"/>
        <v>36971594</v>
      </c>
      <c r="Z47" s="75">
        <f>+IF(X47&lt;&gt;0,+(Y47/X47)*100,0)</f>
        <v>634.5161563811519</v>
      </c>
      <c r="AA47" s="76">
        <f>SUM(AA45:AA46)</f>
        <v>7768983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4058019</v>
      </c>
      <c r="D5" s="6"/>
      <c r="E5" s="7">
        <v>4503299</v>
      </c>
      <c r="F5" s="8">
        <v>6919388</v>
      </c>
      <c r="G5" s="8">
        <v>4369483</v>
      </c>
      <c r="H5" s="8">
        <v>2549802</v>
      </c>
      <c r="I5" s="8">
        <v>101</v>
      </c>
      <c r="J5" s="8">
        <v>6919386</v>
      </c>
      <c r="K5" s="8"/>
      <c r="L5" s="8">
        <v>-309</v>
      </c>
      <c r="M5" s="8">
        <v>-34</v>
      </c>
      <c r="N5" s="8">
        <v>-343</v>
      </c>
      <c r="O5" s="8">
        <v>-199399</v>
      </c>
      <c r="P5" s="8"/>
      <c r="Q5" s="8"/>
      <c r="R5" s="8">
        <v>-199399</v>
      </c>
      <c r="S5" s="8"/>
      <c r="T5" s="8"/>
      <c r="U5" s="8"/>
      <c r="V5" s="8"/>
      <c r="W5" s="8">
        <v>6719644</v>
      </c>
      <c r="X5" s="8">
        <v>5189571</v>
      </c>
      <c r="Y5" s="8">
        <v>1530073</v>
      </c>
      <c r="Z5" s="2">
        <v>29.48</v>
      </c>
      <c r="AA5" s="6">
        <v>6919388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1031750</v>
      </c>
      <c r="D9" s="6"/>
      <c r="E9" s="7">
        <v>1195000</v>
      </c>
      <c r="F9" s="8">
        <v>1195000</v>
      </c>
      <c r="G9" s="8">
        <v>92001</v>
      </c>
      <c r="H9" s="8">
        <v>94117</v>
      </c>
      <c r="I9" s="8">
        <v>87967</v>
      </c>
      <c r="J9" s="8">
        <v>274085</v>
      </c>
      <c r="K9" s="8">
        <v>92068</v>
      </c>
      <c r="L9" s="8">
        <v>91673</v>
      </c>
      <c r="M9" s="8">
        <v>85451</v>
      </c>
      <c r="N9" s="8">
        <v>269192</v>
      </c>
      <c r="O9" s="8">
        <v>85708</v>
      </c>
      <c r="P9" s="8">
        <v>87632</v>
      </c>
      <c r="Q9" s="8">
        <v>89413</v>
      </c>
      <c r="R9" s="8">
        <v>262753</v>
      </c>
      <c r="S9" s="8"/>
      <c r="T9" s="8"/>
      <c r="U9" s="8"/>
      <c r="V9" s="8"/>
      <c r="W9" s="8">
        <v>806030</v>
      </c>
      <c r="X9" s="8">
        <v>896256</v>
      </c>
      <c r="Y9" s="8">
        <v>-90226</v>
      </c>
      <c r="Z9" s="2">
        <v>-10.07</v>
      </c>
      <c r="AA9" s="6">
        <v>1195000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81281</v>
      </c>
      <c r="D11" s="6"/>
      <c r="E11" s="7">
        <v>322200</v>
      </c>
      <c r="F11" s="8">
        <v>322200</v>
      </c>
      <c r="G11" s="8">
        <v>78</v>
      </c>
      <c r="H11" s="8">
        <v>3641</v>
      </c>
      <c r="I11" s="8">
        <v>14600</v>
      </c>
      <c r="J11" s="8">
        <v>18319</v>
      </c>
      <c r="K11" s="8">
        <v>2566</v>
      </c>
      <c r="L11" s="8">
        <v>26514</v>
      </c>
      <c r="M11" s="8">
        <v>12904</v>
      </c>
      <c r="N11" s="8">
        <v>41984</v>
      </c>
      <c r="O11" s="8">
        <v>791</v>
      </c>
      <c r="P11" s="8">
        <v>18607</v>
      </c>
      <c r="Q11" s="8">
        <v>10367</v>
      </c>
      <c r="R11" s="8">
        <v>29765</v>
      </c>
      <c r="S11" s="8"/>
      <c r="T11" s="8"/>
      <c r="U11" s="8"/>
      <c r="V11" s="8"/>
      <c r="W11" s="8">
        <v>90068</v>
      </c>
      <c r="X11" s="8">
        <v>241659</v>
      </c>
      <c r="Y11" s="8">
        <v>-151591</v>
      </c>
      <c r="Z11" s="2">
        <v>-62.73</v>
      </c>
      <c r="AA11" s="6">
        <v>322200</v>
      </c>
    </row>
    <row r="12" spans="1:27" ht="13.5">
      <c r="A12" s="25" t="s">
        <v>37</v>
      </c>
      <c r="B12" s="29"/>
      <c r="C12" s="6">
        <v>5615196</v>
      </c>
      <c r="D12" s="6"/>
      <c r="E12" s="7">
        <v>9500000</v>
      </c>
      <c r="F12" s="8">
        <v>6500000</v>
      </c>
      <c r="G12" s="8">
        <v>468716</v>
      </c>
      <c r="H12" s="8">
        <v>-96732</v>
      </c>
      <c r="I12" s="8">
        <v>492851</v>
      </c>
      <c r="J12" s="8">
        <v>864835</v>
      </c>
      <c r="K12" s="8">
        <v>424623</v>
      </c>
      <c r="L12" s="8">
        <v>101065</v>
      </c>
      <c r="M12" s="8">
        <v>532042</v>
      </c>
      <c r="N12" s="8">
        <v>1057730</v>
      </c>
      <c r="O12" s="8">
        <v>486102</v>
      </c>
      <c r="P12" s="8">
        <v>414800</v>
      </c>
      <c r="Q12" s="8">
        <v>456578</v>
      </c>
      <c r="R12" s="8">
        <v>1357480</v>
      </c>
      <c r="S12" s="8"/>
      <c r="T12" s="8"/>
      <c r="U12" s="8"/>
      <c r="V12" s="8"/>
      <c r="W12" s="8">
        <v>3280045</v>
      </c>
      <c r="X12" s="8">
        <v>4875003</v>
      </c>
      <c r="Y12" s="8">
        <v>-1594958</v>
      </c>
      <c r="Z12" s="2">
        <v>-32.72</v>
      </c>
      <c r="AA12" s="6">
        <v>6500000</v>
      </c>
    </row>
    <row r="13" spans="1:27" ht="13.5">
      <c r="A13" s="23" t="s">
        <v>38</v>
      </c>
      <c r="B13" s="29"/>
      <c r="C13" s="6">
        <v>603459</v>
      </c>
      <c r="D13" s="6"/>
      <c r="E13" s="7"/>
      <c r="F13" s="8"/>
      <c r="G13" s="8">
        <v>50760</v>
      </c>
      <c r="H13" s="8">
        <v>50799</v>
      </c>
      <c r="I13" s="8">
        <v>50812</v>
      </c>
      <c r="J13" s="8">
        <v>152371</v>
      </c>
      <c r="K13" s="8">
        <v>50307</v>
      </c>
      <c r="L13" s="8">
        <v>79749</v>
      </c>
      <c r="M13" s="8">
        <v>79849</v>
      </c>
      <c r="N13" s="8">
        <v>209905</v>
      </c>
      <c r="O13" s="8">
        <v>76214</v>
      </c>
      <c r="P13" s="8">
        <v>75678</v>
      </c>
      <c r="Q13" s="8">
        <v>72566</v>
      </c>
      <c r="R13" s="8">
        <v>224458</v>
      </c>
      <c r="S13" s="8"/>
      <c r="T13" s="8"/>
      <c r="U13" s="8"/>
      <c r="V13" s="8"/>
      <c r="W13" s="8">
        <v>586734</v>
      </c>
      <c r="X13" s="8"/>
      <c r="Y13" s="8">
        <v>586734</v>
      </c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197728</v>
      </c>
      <c r="D15" s="6"/>
      <c r="E15" s="7">
        <v>1700000</v>
      </c>
      <c r="F15" s="8">
        <v>1700000</v>
      </c>
      <c r="G15" s="8">
        <v>17394</v>
      </c>
      <c r="H15" s="8">
        <v>35208</v>
      </c>
      <c r="I15" s="8">
        <v>20497</v>
      </c>
      <c r="J15" s="8">
        <v>73099</v>
      </c>
      <c r="K15" s="8">
        <v>22557</v>
      </c>
      <c r="L15" s="8">
        <v>29725</v>
      </c>
      <c r="M15" s="8">
        <v>18512</v>
      </c>
      <c r="N15" s="8">
        <v>70794</v>
      </c>
      <c r="O15" s="8">
        <v>24349</v>
      </c>
      <c r="P15" s="8">
        <v>11083</v>
      </c>
      <c r="Q15" s="8">
        <v>24484</v>
      </c>
      <c r="R15" s="8">
        <v>59916</v>
      </c>
      <c r="S15" s="8"/>
      <c r="T15" s="8"/>
      <c r="U15" s="8"/>
      <c r="V15" s="8"/>
      <c r="W15" s="8">
        <v>203809</v>
      </c>
      <c r="X15" s="8">
        <v>1275012</v>
      </c>
      <c r="Y15" s="8">
        <v>-1071203</v>
      </c>
      <c r="Z15" s="2">
        <v>-84.02</v>
      </c>
      <c r="AA15" s="6">
        <v>1700000</v>
      </c>
    </row>
    <row r="16" spans="1:27" ht="13.5">
      <c r="A16" s="23" t="s">
        <v>41</v>
      </c>
      <c r="B16" s="29"/>
      <c r="C16" s="6">
        <v>2359315</v>
      </c>
      <c r="D16" s="6"/>
      <c r="E16" s="7">
        <v>3800000</v>
      </c>
      <c r="F16" s="8">
        <v>3800000</v>
      </c>
      <c r="G16" s="8">
        <v>148854</v>
      </c>
      <c r="H16" s="8">
        <v>251596</v>
      </c>
      <c r="I16" s="8">
        <v>148100</v>
      </c>
      <c r="J16" s="8">
        <v>548550</v>
      </c>
      <c r="K16" s="8">
        <v>132768</v>
      </c>
      <c r="L16" s="8">
        <v>219952</v>
      </c>
      <c r="M16" s="8">
        <v>91986</v>
      </c>
      <c r="N16" s="8">
        <v>444706</v>
      </c>
      <c r="O16" s="8">
        <v>232328</v>
      </c>
      <c r="P16" s="8">
        <v>269590</v>
      </c>
      <c r="Q16" s="8">
        <v>112248</v>
      </c>
      <c r="R16" s="8">
        <v>614166</v>
      </c>
      <c r="S16" s="8"/>
      <c r="T16" s="8"/>
      <c r="U16" s="8"/>
      <c r="V16" s="8"/>
      <c r="W16" s="8">
        <v>1607422</v>
      </c>
      <c r="X16" s="8">
        <v>2850003</v>
      </c>
      <c r="Y16" s="8">
        <v>-1242581</v>
      </c>
      <c r="Z16" s="2">
        <v>-43.6</v>
      </c>
      <c r="AA16" s="6">
        <v>3800000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141456408</v>
      </c>
      <c r="D18" s="6"/>
      <c r="E18" s="7">
        <v>153664001</v>
      </c>
      <c r="F18" s="8">
        <v>154864004</v>
      </c>
      <c r="G18" s="8">
        <v>61784000</v>
      </c>
      <c r="H18" s="8">
        <v>2421000</v>
      </c>
      <c r="I18" s="8">
        <v>66390</v>
      </c>
      <c r="J18" s="8">
        <v>64271390</v>
      </c>
      <c r="K18" s="8">
        <v>28807</v>
      </c>
      <c r="L18" s="8">
        <v>1998000</v>
      </c>
      <c r="M18" s="8">
        <v>49427000</v>
      </c>
      <c r="N18" s="8">
        <v>51453807</v>
      </c>
      <c r="O18" s="8">
        <v>40902</v>
      </c>
      <c r="P18" s="8">
        <v>864000</v>
      </c>
      <c r="Q18" s="8">
        <v>37070000</v>
      </c>
      <c r="R18" s="8">
        <v>37974902</v>
      </c>
      <c r="S18" s="8"/>
      <c r="T18" s="8"/>
      <c r="U18" s="8"/>
      <c r="V18" s="8"/>
      <c r="W18" s="8">
        <v>153700099</v>
      </c>
      <c r="X18" s="8">
        <v>116148033</v>
      </c>
      <c r="Y18" s="8">
        <v>37552066</v>
      </c>
      <c r="Z18" s="2">
        <v>32.33</v>
      </c>
      <c r="AA18" s="6">
        <v>154864004</v>
      </c>
    </row>
    <row r="19" spans="1:27" ht="13.5">
      <c r="A19" s="23" t="s">
        <v>44</v>
      </c>
      <c r="B19" s="29"/>
      <c r="C19" s="6">
        <v>15592</v>
      </c>
      <c r="D19" s="6"/>
      <c r="E19" s="7">
        <v>17364700</v>
      </c>
      <c r="F19" s="26">
        <v>52258185</v>
      </c>
      <c r="G19" s="26">
        <v>249978</v>
      </c>
      <c r="H19" s="26">
        <v>92399</v>
      </c>
      <c r="I19" s="26">
        <v>9643</v>
      </c>
      <c r="J19" s="26">
        <v>352020</v>
      </c>
      <c r="K19" s="26">
        <v>54484</v>
      </c>
      <c r="L19" s="26">
        <v>59407</v>
      </c>
      <c r="M19" s="26">
        <v>42113</v>
      </c>
      <c r="N19" s="26">
        <v>156004</v>
      </c>
      <c r="O19" s="26">
        <v>70357</v>
      </c>
      <c r="P19" s="26">
        <v>36110</v>
      </c>
      <c r="Q19" s="26">
        <v>956032</v>
      </c>
      <c r="R19" s="26">
        <v>1062499</v>
      </c>
      <c r="S19" s="26"/>
      <c r="T19" s="26"/>
      <c r="U19" s="26"/>
      <c r="V19" s="26"/>
      <c r="W19" s="26">
        <v>1570523</v>
      </c>
      <c r="X19" s="26">
        <v>39193668</v>
      </c>
      <c r="Y19" s="26">
        <v>-37623145</v>
      </c>
      <c r="Z19" s="27">
        <v>-95.99</v>
      </c>
      <c r="AA19" s="28">
        <v>52258185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155418748</v>
      </c>
      <c r="D21" s="33">
        <f t="shared" si="0"/>
        <v>0</v>
      </c>
      <c r="E21" s="34">
        <f t="shared" si="0"/>
        <v>192049200</v>
      </c>
      <c r="F21" s="35">
        <f t="shared" si="0"/>
        <v>227558777</v>
      </c>
      <c r="G21" s="35">
        <f t="shared" si="0"/>
        <v>67181264</v>
      </c>
      <c r="H21" s="35">
        <f t="shared" si="0"/>
        <v>5401830</v>
      </c>
      <c r="I21" s="35">
        <f t="shared" si="0"/>
        <v>890961</v>
      </c>
      <c r="J21" s="35">
        <f t="shared" si="0"/>
        <v>73474055</v>
      </c>
      <c r="K21" s="35">
        <f t="shared" si="0"/>
        <v>808180</v>
      </c>
      <c r="L21" s="35">
        <f t="shared" si="0"/>
        <v>2605776</v>
      </c>
      <c r="M21" s="35">
        <f t="shared" si="0"/>
        <v>50289823</v>
      </c>
      <c r="N21" s="35">
        <f t="shared" si="0"/>
        <v>53703779</v>
      </c>
      <c r="O21" s="35">
        <f t="shared" si="0"/>
        <v>817352</v>
      </c>
      <c r="P21" s="35">
        <f t="shared" si="0"/>
        <v>1777500</v>
      </c>
      <c r="Q21" s="35">
        <f t="shared" si="0"/>
        <v>38791688</v>
      </c>
      <c r="R21" s="35">
        <f t="shared" si="0"/>
        <v>41386540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168564374</v>
      </c>
      <c r="X21" s="35">
        <f t="shared" si="0"/>
        <v>170669205</v>
      </c>
      <c r="Y21" s="35">
        <f t="shared" si="0"/>
        <v>-2104831</v>
      </c>
      <c r="Z21" s="36">
        <f>+IF(X21&lt;&gt;0,+(Y21/X21)*100,0)</f>
        <v>-1.2332810714153148</v>
      </c>
      <c r="AA21" s="33">
        <f>SUM(AA5:AA20)</f>
        <v>227558777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77872122</v>
      </c>
      <c r="D24" s="6"/>
      <c r="E24" s="7">
        <v>76639966</v>
      </c>
      <c r="F24" s="8">
        <v>82994597</v>
      </c>
      <c r="G24" s="8">
        <v>9127290</v>
      </c>
      <c r="H24" s="8">
        <v>7547319</v>
      </c>
      <c r="I24" s="8">
        <v>8454401</v>
      </c>
      <c r="J24" s="8">
        <v>25129010</v>
      </c>
      <c r="K24" s="8">
        <v>7572969</v>
      </c>
      <c r="L24" s="8">
        <v>6701256</v>
      </c>
      <c r="M24" s="8">
        <v>6832386</v>
      </c>
      <c r="N24" s="8">
        <v>21106611</v>
      </c>
      <c r="O24" s="8">
        <v>6700064</v>
      </c>
      <c r="P24" s="8">
        <v>7118562</v>
      </c>
      <c r="Q24" s="8">
        <v>8021396</v>
      </c>
      <c r="R24" s="8">
        <v>21840022</v>
      </c>
      <c r="S24" s="8"/>
      <c r="T24" s="8"/>
      <c r="U24" s="8"/>
      <c r="V24" s="8"/>
      <c r="W24" s="8">
        <v>68075643</v>
      </c>
      <c r="X24" s="8">
        <v>62246808</v>
      </c>
      <c r="Y24" s="8">
        <v>5828835</v>
      </c>
      <c r="Z24" s="2">
        <v>9.36</v>
      </c>
      <c r="AA24" s="6">
        <v>82994597</v>
      </c>
    </row>
    <row r="25" spans="1:27" ht="13.5">
      <c r="A25" s="25" t="s">
        <v>49</v>
      </c>
      <c r="B25" s="24"/>
      <c r="C25" s="6">
        <v>14397065</v>
      </c>
      <c r="D25" s="6"/>
      <c r="E25" s="7">
        <v>15792994</v>
      </c>
      <c r="F25" s="8">
        <v>15792995</v>
      </c>
      <c r="G25" s="8">
        <v>1247964</v>
      </c>
      <c r="H25" s="8">
        <v>1183160</v>
      </c>
      <c r="I25" s="8">
        <v>1183160</v>
      </c>
      <c r="J25" s="8">
        <v>3614284</v>
      </c>
      <c r="K25" s="8">
        <v>1211206</v>
      </c>
      <c r="L25" s="8">
        <v>1208389</v>
      </c>
      <c r="M25" s="8">
        <v>1208389</v>
      </c>
      <c r="N25" s="8">
        <v>3627984</v>
      </c>
      <c r="O25" s="8">
        <v>1208389</v>
      </c>
      <c r="P25" s="8">
        <v>1209912</v>
      </c>
      <c r="Q25" s="8">
        <v>1205551</v>
      </c>
      <c r="R25" s="8">
        <v>3623852</v>
      </c>
      <c r="S25" s="8"/>
      <c r="T25" s="8"/>
      <c r="U25" s="8"/>
      <c r="V25" s="8"/>
      <c r="W25" s="8">
        <v>10866120</v>
      </c>
      <c r="X25" s="8">
        <v>11844783</v>
      </c>
      <c r="Y25" s="8">
        <v>-978663</v>
      </c>
      <c r="Z25" s="2">
        <v>-8.26</v>
      </c>
      <c r="AA25" s="6">
        <v>15792995</v>
      </c>
    </row>
    <row r="26" spans="1:27" ht="13.5">
      <c r="A26" s="25" t="s">
        <v>50</v>
      </c>
      <c r="B26" s="24"/>
      <c r="C26" s="6">
        <v>2315826</v>
      </c>
      <c r="D26" s="6"/>
      <c r="E26" s="7">
        <v>2500000</v>
      </c>
      <c r="F26" s="8">
        <v>2500000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1875006</v>
      </c>
      <c r="Y26" s="8">
        <v>-1875006</v>
      </c>
      <c r="Z26" s="2">
        <v>-100</v>
      </c>
      <c r="AA26" s="6">
        <v>2500000</v>
      </c>
    </row>
    <row r="27" spans="1:27" ht="13.5">
      <c r="A27" s="25" t="s">
        <v>51</v>
      </c>
      <c r="B27" s="24"/>
      <c r="C27" s="6">
        <v>50733120</v>
      </c>
      <c r="D27" s="6"/>
      <c r="E27" s="7">
        <v>50500000</v>
      </c>
      <c r="F27" s="8">
        <v>50500000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37875015</v>
      </c>
      <c r="Y27" s="8">
        <v>-37875015</v>
      </c>
      <c r="Z27" s="2">
        <v>-100</v>
      </c>
      <c r="AA27" s="6">
        <v>50500000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5264758</v>
      </c>
      <c r="D30" s="6"/>
      <c r="E30" s="7">
        <v>4540000</v>
      </c>
      <c r="F30" s="8">
        <v>4488116</v>
      </c>
      <c r="G30" s="8">
        <v>154430</v>
      </c>
      <c r="H30" s="8">
        <v>400646</v>
      </c>
      <c r="I30" s="8">
        <v>561565</v>
      </c>
      <c r="J30" s="8">
        <v>1116641</v>
      </c>
      <c r="K30" s="8">
        <v>800010</v>
      </c>
      <c r="L30" s="8">
        <v>184563</v>
      </c>
      <c r="M30" s="8">
        <v>408496</v>
      </c>
      <c r="N30" s="8">
        <v>1393069</v>
      </c>
      <c r="O30" s="8">
        <v>364932</v>
      </c>
      <c r="P30" s="8">
        <v>204865</v>
      </c>
      <c r="Q30" s="8">
        <v>58608</v>
      </c>
      <c r="R30" s="8">
        <v>628405</v>
      </c>
      <c r="S30" s="8"/>
      <c r="T30" s="8"/>
      <c r="U30" s="8"/>
      <c r="V30" s="8"/>
      <c r="W30" s="8">
        <v>3138115</v>
      </c>
      <c r="X30" s="8">
        <v>3366180</v>
      </c>
      <c r="Y30" s="8">
        <v>-228065</v>
      </c>
      <c r="Z30" s="2">
        <v>-6.78</v>
      </c>
      <c r="AA30" s="6">
        <v>4488116</v>
      </c>
    </row>
    <row r="31" spans="1:27" ht="13.5">
      <c r="A31" s="25" t="s">
        <v>55</v>
      </c>
      <c r="B31" s="24"/>
      <c r="C31" s="6">
        <v>23665404</v>
      </c>
      <c r="D31" s="6"/>
      <c r="E31" s="7">
        <v>32270000</v>
      </c>
      <c r="F31" s="8">
        <v>29991929</v>
      </c>
      <c r="G31" s="8">
        <v>1197541</v>
      </c>
      <c r="H31" s="8">
        <v>2580531</v>
      </c>
      <c r="I31" s="8">
        <v>1105990</v>
      </c>
      <c r="J31" s="8">
        <v>4884062</v>
      </c>
      <c r="K31" s="8">
        <v>1426629</v>
      </c>
      <c r="L31" s="8">
        <v>1970776</v>
      </c>
      <c r="M31" s="8">
        <v>1159482</v>
      </c>
      <c r="N31" s="8">
        <v>4556887</v>
      </c>
      <c r="O31" s="8">
        <v>1849665</v>
      </c>
      <c r="P31" s="8">
        <v>1750313</v>
      </c>
      <c r="Q31" s="8">
        <v>1910306</v>
      </c>
      <c r="R31" s="8">
        <v>5510284</v>
      </c>
      <c r="S31" s="8"/>
      <c r="T31" s="8"/>
      <c r="U31" s="8"/>
      <c r="V31" s="8"/>
      <c r="W31" s="8">
        <v>14951233</v>
      </c>
      <c r="X31" s="8">
        <v>22494096</v>
      </c>
      <c r="Y31" s="8">
        <v>-7542863</v>
      </c>
      <c r="Z31" s="2">
        <v>-33.53</v>
      </c>
      <c r="AA31" s="6">
        <v>29991929</v>
      </c>
    </row>
    <row r="32" spans="1:27" ht="13.5">
      <c r="A32" s="25" t="s">
        <v>43</v>
      </c>
      <c r="B32" s="24"/>
      <c r="C32" s="6">
        <v>383059</v>
      </c>
      <c r="D32" s="6"/>
      <c r="E32" s="7">
        <v>600000</v>
      </c>
      <c r="F32" s="8">
        <v>672320</v>
      </c>
      <c r="G32" s="8">
        <v>172320</v>
      </c>
      <c r="H32" s="8"/>
      <c r="I32" s="8"/>
      <c r="J32" s="8">
        <v>172320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172320</v>
      </c>
      <c r="X32" s="8">
        <v>504243</v>
      </c>
      <c r="Y32" s="8">
        <v>-331923</v>
      </c>
      <c r="Z32" s="2">
        <v>-65.83</v>
      </c>
      <c r="AA32" s="6">
        <v>672320</v>
      </c>
    </row>
    <row r="33" spans="1:27" ht="13.5">
      <c r="A33" s="25" t="s">
        <v>56</v>
      </c>
      <c r="B33" s="24"/>
      <c r="C33" s="6">
        <v>43368608</v>
      </c>
      <c r="D33" s="6"/>
      <c r="E33" s="7">
        <v>50999790</v>
      </c>
      <c r="F33" s="8">
        <v>49130966</v>
      </c>
      <c r="G33" s="8">
        <v>4059328</v>
      </c>
      <c r="H33" s="8">
        <v>3071204</v>
      </c>
      <c r="I33" s="8">
        <v>3404758</v>
      </c>
      <c r="J33" s="8">
        <v>10535290</v>
      </c>
      <c r="K33" s="8">
        <v>3649274</v>
      </c>
      <c r="L33" s="8">
        <v>4136657</v>
      </c>
      <c r="M33" s="8">
        <v>3516072</v>
      </c>
      <c r="N33" s="8">
        <v>11302003</v>
      </c>
      <c r="O33" s="8">
        <v>2106131</v>
      </c>
      <c r="P33" s="8">
        <v>2995186</v>
      </c>
      <c r="Q33" s="8">
        <v>2188702</v>
      </c>
      <c r="R33" s="8">
        <v>7290019</v>
      </c>
      <c r="S33" s="8"/>
      <c r="T33" s="8"/>
      <c r="U33" s="8"/>
      <c r="V33" s="8"/>
      <c r="W33" s="8">
        <v>29127312</v>
      </c>
      <c r="X33" s="8">
        <v>36848979</v>
      </c>
      <c r="Y33" s="8">
        <v>-7721667</v>
      </c>
      <c r="Z33" s="2">
        <v>-20.95</v>
      </c>
      <c r="AA33" s="6">
        <v>49130966</v>
      </c>
    </row>
    <row r="34" spans="1:27" ht="13.5">
      <c r="A34" s="23" t="s">
        <v>57</v>
      </c>
      <c r="B34" s="29"/>
      <c r="C34" s="6">
        <v>540542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218540504</v>
      </c>
      <c r="D35" s="33">
        <f>SUM(D24:D34)</f>
        <v>0</v>
      </c>
      <c r="E35" s="34">
        <f t="shared" si="1"/>
        <v>233842750</v>
      </c>
      <c r="F35" s="35">
        <f t="shared" si="1"/>
        <v>236070923</v>
      </c>
      <c r="G35" s="35">
        <f t="shared" si="1"/>
        <v>15958873</v>
      </c>
      <c r="H35" s="35">
        <f t="shared" si="1"/>
        <v>14782860</v>
      </c>
      <c r="I35" s="35">
        <f t="shared" si="1"/>
        <v>14709874</v>
      </c>
      <c r="J35" s="35">
        <f t="shared" si="1"/>
        <v>45451607</v>
      </c>
      <c r="K35" s="35">
        <f t="shared" si="1"/>
        <v>14660088</v>
      </c>
      <c r="L35" s="35">
        <f t="shared" si="1"/>
        <v>14201641</v>
      </c>
      <c r="M35" s="35">
        <f t="shared" si="1"/>
        <v>13124825</v>
      </c>
      <c r="N35" s="35">
        <f t="shared" si="1"/>
        <v>41986554</v>
      </c>
      <c r="O35" s="35">
        <f t="shared" si="1"/>
        <v>12229181</v>
      </c>
      <c r="P35" s="35">
        <f t="shared" si="1"/>
        <v>13278838</v>
      </c>
      <c r="Q35" s="35">
        <f t="shared" si="1"/>
        <v>13384563</v>
      </c>
      <c r="R35" s="35">
        <f t="shared" si="1"/>
        <v>38892582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126330743</v>
      </c>
      <c r="X35" s="35">
        <f t="shared" si="1"/>
        <v>177055110</v>
      </c>
      <c r="Y35" s="35">
        <f t="shared" si="1"/>
        <v>-50724367</v>
      </c>
      <c r="Z35" s="36">
        <f>+IF(X35&lt;&gt;0,+(Y35/X35)*100,0)</f>
        <v>-28.648914453810452</v>
      </c>
      <c r="AA35" s="33">
        <f>SUM(AA24:AA34)</f>
        <v>236070923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-63121756</v>
      </c>
      <c r="D37" s="46">
        <f>+D21-D35</f>
        <v>0</v>
      </c>
      <c r="E37" s="47">
        <f t="shared" si="2"/>
        <v>-41793550</v>
      </c>
      <c r="F37" s="48">
        <f t="shared" si="2"/>
        <v>-8512146</v>
      </c>
      <c r="G37" s="48">
        <f t="shared" si="2"/>
        <v>51222391</v>
      </c>
      <c r="H37" s="48">
        <f t="shared" si="2"/>
        <v>-9381030</v>
      </c>
      <c r="I37" s="48">
        <f t="shared" si="2"/>
        <v>-13818913</v>
      </c>
      <c r="J37" s="48">
        <f t="shared" si="2"/>
        <v>28022448</v>
      </c>
      <c r="K37" s="48">
        <f t="shared" si="2"/>
        <v>-13851908</v>
      </c>
      <c r="L37" s="48">
        <f t="shared" si="2"/>
        <v>-11595865</v>
      </c>
      <c r="M37" s="48">
        <f t="shared" si="2"/>
        <v>37164998</v>
      </c>
      <c r="N37" s="48">
        <f t="shared" si="2"/>
        <v>11717225</v>
      </c>
      <c r="O37" s="48">
        <f t="shared" si="2"/>
        <v>-11411829</v>
      </c>
      <c r="P37" s="48">
        <f t="shared" si="2"/>
        <v>-11501338</v>
      </c>
      <c r="Q37" s="48">
        <f t="shared" si="2"/>
        <v>25407125</v>
      </c>
      <c r="R37" s="48">
        <f t="shared" si="2"/>
        <v>2493958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42233631</v>
      </c>
      <c r="X37" s="48">
        <f>IF(F21=F35,0,X21-X35)</f>
        <v>-6385905</v>
      </c>
      <c r="Y37" s="48">
        <f t="shared" si="2"/>
        <v>48619536</v>
      </c>
      <c r="Z37" s="49">
        <f>+IF(X37&lt;&gt;0,+(Y37/X37)*100,0)</f>
        <v>-761.3570198742386</v>
      </c>
      <c r="AA37" s="46">
        <f>+AA21-AA35</f>
        <v>-8512146</v>
      </c>
    </row>
    <row r="38" spans="1:27" ht="22.5" customHeight="1">
      <c r="A38" s="50" t="s">
        <v>60</v>
      </c>
      <c r="B38" s="29"/>
      <c r="C38" s="6">
        <v>33794000</v>
      </c>
      <c r="D38" s="6"/>
      <c r="E38" s="7">
        <v>60181000</v>
      </c>
      <c r="F38" s="8">
        <v>60181000</v>
      </c>
      <c r="G38" s="8">
        <v>20410000</v>
      </c>
      <c r="H38" s="8"/>
      <c r="I38" s="8"/>
      <c r="J38" s="8">
        <v>20410000</v>
      </c>
      <c r="K38" s="8"/>
      <c r="L38" s="8">
        <v>7656000</v>
      </c>
      <c r="M38" s="8"/>
      <c r="N38" s="8">
        <v>7656000</v>
      </c>
      <c r="O38" s="8"/>
      <c r="P38" s="8"/>
      <c r="Q38" s="8">
        <v>11557000</v>
      </c>
      <c r="R38" s="8">
        <v>11557000</v>
      </c>
      <c r="S38" s="8"/>
      <c r="T38" s="8"/>
      <c r="U38" s="8"/>
      <c r="V38" s="8"/>
      <c r="W38" s="8">
        <v>39623000</v>
      </c>
      <c r="X38" s="8">
        <v>45135756</v>
      </c>
      <c r="Y38" s="8">
        <v>-5512756</v>
      </c>
      <c r="Z38" s="2">
        <v>-12.21</v>
      </c>
      <c r="AA38" s="6">
        <v>60181000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-29327756</v>
      </c>
      <c r="D41" s="56">
        <f>SUM(D37:D40)</f>
        <v>0</v>
      </c>
      <c r="E41" s="57">
        <f t="shared" si="3"/>
        <v>18387450</v>
      </c>
      <c r="F41" s="58">
        <f t="shared" si="3"/>
        <v>51668854</v>
      </c>
      <c r="G41" s="58">
        <f t="shared" si="3"/>
        <v>71632391</v>
      </c>
      <c r="H41" s="58">
        <f t="shared" si="3"/>
        <v>-9381030</v>
      </c>
      <c r="I41" s="58">
        <f t="shared" si="3"/>
        <v>-13818913</v>
      </c>
      <c r="J41" s="58">
        <f t="shared" si="3"/>
        <v>48432448</v>
      </c>
      <c r="K41" s="58">
        <f t="shared" si="3"/>
        <v>-13851908</v>
      </c>
      <c r="L41" s="58">
        <f t="shared" si="3"/>
        <v>-3939865</v>
      </c>
      <c r="M41" s="58">
        <f t="shared" si="3"/>
        <v>37164998</v>
      </c>
      <c r="N41" s="58">
        <f t="shared" si="3"/>
        <v>19373225</v>
      </c>
      <c r="O41" s="58">
        <f t="shared" si="3"/>
        <v>-11411829</v>
      </c>
      <c r="P41" s="58">
        <f t="shared" si="3"/>
        <v>-11501338</v>
      </c>
      <c r="Q41" s="58">
        <f t="shared" si="3"/>
        <v>36964125</v>
      </c>
      <c r="R41" s="58">
        <f t="shared" si="3"/>
        <v>14050958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81856631</v>
      </c>
      <c r="X41" s="58">
        <f t="shared" si="3"/>
        <v>38749851</v>
      </c>
      <c r="Y41" s="58">
        <f t="shared" si="3"/>
        <v>43106780</v>
      </c>
      <c r="Z41" s="59">
        <f>+IF(X41&lt;&gt;0,+(Y41/X41)*100,0)</f>
        <v>111.2437309758946</v>
      </c>
      <c r="AA41" s="56">
        <f>SUM(AA37:AA40)</f>
        <v>51668854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-29327756</v>
      </c>
      <c r="D43" s="64">
        <f>+D41-D42</f>
        <v>0</v>
      </c>
      <c r="E43" s="65">
        <f t="shared" si="4"/>
        <v>18387450</v>
      </c>
      <c r="F43" s="66">
        <f t="shared" si="4"/>
        <v>51668854</v>
      </c>
      <c r="G43" s="66">
        <f t="shared" si="4"/>
        <v>71632391</v>
      </c>
      <c r="H43" s="66">
        <f t="shared" si="4"/>
        <v>-9381030</v>
      </c>
      <c r="I43" s="66">
        <f t="shared" si="4"/>
        <v>-13818913</v>
      </c>
      <c r="J43" s="66">
        <f t="shared" si="4"/>
        <v>48432448</v>
      </c>
      <c r="K43" s="66">
        <f t="shared" si="4"/>
        <v>-13851908</v>
      </c>
      <c r="L43" s="66">
        <f t="shared" si="4"/>
        <v>-3939865</v>
      </c>
      <c r="M43" s="66">
        <f t="shared" si="4"/>
        <v>37164998</v>
      </c>
      <c r="N43" s="66">
        <f t="shared" si="4"/>
        <v>19373225</v>
      </c>
      <c r="O43" s="66">
        <f t="shared" si="4"/>
        <v>-11411829</v>
      </c>
      <c r="P43" s="66">
        <f t="shared" si="4"/>
        <v>-11501338</v>
      </c>
      <c r="Q43" s="66">
        <f t="shared" si="4"/>
        <v>36964125</v>
      </c>
      <c r="R43" s="66">
        <f t="shared" si="4"/>
        <v>14050958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81856631</v>
      </c>
      <c r="X43" s="66">
        <f t="shared" si="4"/>
        <v>38749851</v>
      </c>
      <c r="Y43" s="66">
        <f t="shared" si="4"/>
        <v>43106780</v>
      </c>
      <c r="Z43" s="67">
        <f>+IF(X43&lt;&gt;0,+(Y43/X43)*100,0)</f>
        <v>111.2437309758946</v>
      </c>
      <c r="AA43" s="64">
        <f>+AA41-AA42</f>
        <v>51668854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-29327756</v>
      </c>
      <c r="D45" s="56">
        <f>SUM(D43:D44)</f>
        <v>0</v>
      </c>
      <c r="E45" s="57">
        <f t="shared" si="5"/>
        <v>18387450</v>
      </c>
      <c r="F45" s="58">
        <f t="shared" si="5"/>
        <v>51668854</v>
      </c>
      <c r="G45" s="58">
        <f t="shared" si="5"/>
        <v>71632391</v>
      </c>
      <c r="H45" s="58">
        <f t="shared" si="5"/>
        <v>-9381030</v>
      </c>
      <c r="I45" s="58">
        <f t="shared" si="5"/>
        <v>-13818913</v>
      </c>
      <c r="J45" s="58">
        <f t="shared" si="5"/>
        <v>48432448</v>
      </c>
      <c r="K45" s="58">
        <f t="shared" si="5"/>
        <v>-13851908</v>
      </c>
      <c r="L45" s="58">
        <f t="shared" si="5"/>
        <v>-3939865</v>
      </c>
      <c r="M45" s="58">
        <f t="shared" si="5"/>
        <v>37164998</v>
      </c>
      <c r="N45" s="58">
        <f t="shared" si="5"/>
        <v>19373225</v>
      </c>
      <c r="O45" s="58">
        <f t="shared" si="5"/>
        <v>-11411829</v>
      </c>
      <c r="P45" s="58">
        <f t="shared" si="5"/>
        <v>-11501338</v>
      </c>
      <c r="Q45" s="58">
        <f t="shared" si="5"/>
        <v>36964125</v>
      </c>
      <c r="R45" s="58">
        <f t="shared" si="5"/>
        <v>14050958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81856631</v>
      </c>
      <c r="X45" s="58">
        <f t="shared" si="5"/>
        <v>38749851</v>
      </c>
      <c r="Y45" s="58">
        <f t="shared" si="5"/>
        <v>43106780</v>
      </c>
      <c r="Z45" s="59">
        <f>+IF(X45&lt;&gt;0,+(Y45/X45)*100,0)</f>
        <v>111.2437309758946</v>
      </c>
      <c r="AA45" s="56">
        <f>SUM(AA43:AA44)</f>
        <v>51668854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-29327756</v>
      </c>
      <c r="D47" s="71">
        <f>SUM(D45:D46)</f>
        <v>0</v>
      </c>
      <c r="E47" s="72">
        <f t="shared" si="6"/>
        <v>18387450</v>
      </c>
      <c r="F47" s="73">
        <f t="shared" si="6"/>
        <v>51668854</v>
      </c>
      <c r="G47" s="73">
        <f t="shared" si="6"/>
        <v>71632391</v>
      </c>
      <c r="H47" s="74">
        <f t="shared" si="6"/>
        <v>-9381030</v>
      </c>
      <c r="I47" s="74">
        <f t="shared" si="6"/>
        <v>-13818913</v>
      </c>
      <c r="J47" s="74">
        <f t="shared" si="6"/>
        <v>48432448</v>
      </c>
      <c r="K47" s="74">
        <f t="shared" si="6"/>
        <v>-13851908</v>
      </c>
      <c r="L47" s="74">
        <f t="shared" si="6"/>
        <v>-3939865</v>
      </c>
      <c r="M47" s="73">
        <f t="shared" si="6"/>
        <v>37164998</v>
      </c>
      <c r="N47" s="73">
        <f t="shared" si="6"/>
        <v>19373225</v>
      </c>
      <c r="O47" s="74">
        <f t="shared" si="6"/>
        <v>-11411829</v>
      </c>
      <c r="P47" s="74">
        <f t="shared" si="6"/>
        <v>-11501338</v>
      </c>
      <c r="Q47" s="74">
        <f t="shared" si="6"/>
        <v>36964125</v>
      </c>
      <c r="R47" s="74">
        <f t="shared" si="6"/>
        <v>14050958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81856631</v>
      </c>
      <c r="X47" s="74">
        <f t="shared" si="6"/>
        <v>38749851</v>
      </c>
      <c r="Y47" s="74">
        <f t="shared" si="6"/>
        <v>43106780</v>
      </c>
      <c r="Z47" s="75">
        <f>+IF(X47&lt;&gt;0,+(Y47/X47)*100,0)</f>
        <v>111.2437309758946</v>
      </c>
      <c r="AA47" s="76">
        <f>SUM(AA45:AA46)</f>
        <v>51668854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5388681</v>
      </c>
      <c r="D5" s="6"/>
      <c r="E5" s="7">
        <v>6580886</v>
      </c>
      <c r="F5" s="8">
        <v>12000000</v>
      </c>
      <c r="G5" s="8">
        <v>6196352</v>
      </c>
      <c r="H5" s="8">
        <v>1362797</v>
      </c>
      <c r="I5" s="8"/>
      <c r="J5" s="8">
        <v>7559149</v>
      </c>
      <c r="K5" s="8">
        <v>863259</v>
      </c>
      <c r="L5" s="8">
        <v>398699</v>
      </c>
      <c r="M5" s="8">
        <v>527472</v>
      </c>
      <c r="N5" s="8">
        <v>1789430</v>
      </c>
      <c r="O5" s="8">
        <v>398030</v>
      </c>
      <c r="P5" s="8">
        <v>404451</v>
      </c>
      <c r="Q5" s="8"/>
      <c r="R5" s="8">
        <v>802481</v>
      </c>
      <c r="S5" s="8"/>
      <c r="T5" s="8"/>
      <c r="U5" s="8"/>
      <c r="V5" s="8"/>
      <c r="W5" s="8">
        <v>10151060</v>
      </c>
      <c r="X5" s="8">
        <v>9000000</v>
      </c>
      <c r="Y5" s="8">
        <v>1151060</v>
      </c>
      <c r="Z5" s="2">
        <v>12.79</v>
      </c>
      <c r="AA5" s="6">
        <v>12000000</v>
      </c>
    </row>
    <row r="6" spans="1:27" ht="13.5">
      <c r="A6" s="23" t="s">
        <v>32</v>
      </c>
      <c r="B6" s="24"/>
      <c r="C6" s="6">
        <v>5722193</v>
      </c>
      <c r="D6" s="6"/>
      <c r="E6" s="7">
        <v>7531401</v>
      </c>
      <c r="F6" s="8">
        <v>10616167</v>
      </c>
      <c r="G6" s="8">
        <v>1002704</v>
      </c>
      <c r="H6" s="8">
        <v>1063461</v>
      </c>
      <c r="I6" s="8"/>
      <c r="J6" s="8">
        <v>2066165</v>
      </c>
      <c r="K6" s="8">
        <v>998746</v>
      </c>
      <c r="L6" s="8">
        <v>861725</v>
      </c>
      <c r="M6" s="8">
        <v>374371</v>
      </c>
      <c r="N6" s="8">
        <v>2234842</v>
      </c>
      <c r="O6" s="8">
        <v>963566</v>
      </c>
      <c r="P6" s="8">
        <v>954222</v>
      </c>
      <c r="Q6" s="8"/>
      <c r="R6" s="8">
        <v>1917788</v>
      </c>
      <c r="S6" s="8"/>
      <c r="T6" s="8"/>
      <c r="U6" s="8"/>
      <c r="V6" s="8"/>
      <c r="W6" s="8">
        <v>6218795</v>
      </c>
      <c r="X6" s="8">
        <v>7962124</v>
      </c>
      <c r="Y6" s="8">
        <v>-1743329</v>
      </c>
      <c r="Z6" s="2">
        <v>-21.9</v>
      </c>
      <c r="AA6" s="6">
        <v>10616167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4173824</v>
      </c>
      <c r="D9" s="6"/>
      <c r="E9" s="7">
        <v>1084202</v>
      </c>
      <c r="F9" s="8">
        <v>4483772</v>
      </c>
      <c r="G9" s="8">
        <v>402646</v>
      </c>
      <c r="H9" s="8">
        <v>372208</v>
      </c>
      <c r="I9" s="8"/>
      <c r="J9" s="8">
        <v>774854</v>
      </c>
      <c r="K9" s="8">
        <v>743569</v>
      </c>
      <c r="L9" s="8">
        <v>365935</v>
      </c>
      <c r="M9" s="8">
        <v>357528</v>
      </c>
      <c r="N9" s="8">
        <v>1467032</v>
      </c>
      <c r="O9" s="8">
        <v>371442</v>
      </c>
      <c r="P9" s="8">
        <v>372665</v>
      </c>
      <c r="Q9" s="8"/>
      <c r="R9" s="8">
        <v>744107</v>
      </c>
      <c r="S9" s="8"/>
      <c r="T9" s="8"/>
      <c r="U9" s="8"/>
      <c r="V9" s="8"/>
      <c r="W9" s="8">
        <v>2985993</v>
      </c>
      <c r="X9" s="8">
        <v>3362828</v>
      </c>
      <c r="Y9" s="8">
        <v>-376835</v>
      </c>
      <c r="Z9" s="2">
        <v>-11.21</v>
      </c>
      <c r="AA9" s="6">
        <v>4483772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612251</v>
      </c>
      <c r="D11" s="6"/>
      <c r="E11" s="7">
        <v>2241809</v>
      </c>
      <c r="F11" s="8">
        <v>1287446</v>
      </c>
      <c r="G11" s="8">
        <v>67228</v>
      </c>
      <c r="H11" s="8">
        <v>3900</v>
      </c>
      <c r="I11" s="8"/>
      <c r="J11" s="8">
        <v>71128</v>
      </c>
      <c r="K11" s="8">
        <v>19476</v>
      </c>
      <c r="L11" s="8">
        <v>8024</v>
      </c>
      <c r="M11" s="8">
        <v>5770</v>
      </c>
      <c r="N11" s="8">
        <v>33270</v>
      </c>
      <c r="O11" s="8">
        <v>7013</v>
      </c>
      <c r="P11" s="8">
        <v>6961</v>
      </c>
      <c r="Q11" s="8"/>
      <c r="R11" s="8">
        <v>13974</v>
      </c>
      <c r="S11" s="8"/>
      <c r="T11" s="8"/>
      <c r="U11" s="8"/>
      <c r="V11" s="8"/>
      <c r="W11" s="8">
        <v>118372</v>
      </c>
      <c r="X11" s="8">
        <v>965582</v>
      </c>
      <c r="Y11" s="8">
        <v>-847210</v>
      </c>
      <c r="Z11" s="2">
        <v>-87.74</v>
      </c>
      <c r="AA11" s="6">
        <v>1287446</v>
      </c>
    </row>
    <row r="12" spans="1:27" ht="13.5">
      <c r="A12" s="25" t="s">
        <v>37</v>
      </c>
      <c r="B12" s="29"/>
      <c r="C12" s="6">
        <v>478528</v>
      </c>
      <c r="D12" s="6"/>
      <c r="E12" s="7">
        <v>633600</v>
      </c>
      <c r="F12" s="8"/>
      <c r="G12" s="8">
        <v>1384</v>
      </c>
      <c r="H12" s="8">
        <v>13049</v>
      </c>
      <c r="I12" s="8"/>
      <c r="J12" s="8">
        <v>14433</v>
      </c>
      <c r="K12" s="8">
        <v>17315</v>
      </c>
      <c r="L12" s="8">
        <v>-3562</v>
      </c>
      <c r="M12" s="8">
        <v>7079</v>
      </c>
      <c r="N12" s="8">
        <v>20832</v>
      </c>
      <c r="O12" s="8">
        <v>20825</v>
      </c>
      <c r="P12" s="8"/>
      <c r="Q12" s="8"/>
      <c r="R12" s="8">
        <v>20825</v>
      </c>
      <c r="S12" s="8"/>
      <c r="T12" s="8"/>
      <c r="U12" s="8"/>
      <c r="V12" s="8"/>
      <c r="W12" s="8">
        <v>56090</v>
      </c>
      <c r="X12" s="8"/>
      <c r="Y12" s="8">
        <v>56090</v>
      </c>
      <c r="Z12" s="2"/>
      <c r="AA12" s="6"/>
    </row>
    <row r="13" spans="1:27" ht="13.5">
      <c r="A13" s="23" t="s">
        <v>38</v>
      </c>
      <c r="B13" s="29"/>
      <c r="C13" s="6">
        <v>5753543</v>
      </c>
      <c r="D13" s="6"/>
      <c r="E13" s="7">
        <v>5480386</v>
      </c>
      <c r="F13" s="8">
        <v>5480386</v>
      </c>
      <c r="G13" s="8">
        <v>494866</v>
      </c>
      <c r="H13" s="8">
        <v>516306</v>
      </c>
      <c r="I13" s="8"/>
      <c r="J13" s="8">
        <v>1011172</v>
      </c>
      <c r="K13" s="8">
        <v>1055005</v>
      </c>
      <c r="L13" s="8">
        <v>561011</v>
      </c>
      <c r="M13" s="8">
        <v>566470</v>
      </c>
      <c r="N13" s="8">
        <v>2182486</v>
      </c>
      <c r="O13" s="8">
        <v>571784</v>
      </c>
      <c r="P13" s="8">
        <v>578488</v>
      </c>
      <c r="Q13" s="8"/>
      <c r="R13" s="8">
        <v>1150272</v>
      </c>
      <c r="S13" s="8"/>
      <c r="T13" s="8"/>
      <c r="U13" s="8"/>
      <c r="V13" s="8"/>
      <c r="W13" s="8">
        <v>4343930</v>
      </c>
      <c r="X13" s="8">
        <v>4110289</v>
      </c>
      <c r="Y13" s="8">
        <v>233641</v>
      </c>
      <c r="Z13" s="2">
        <v>5.68</v>
      </c>
      <c r="AA13" s="6">
        <v>5480386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102429</v>
      </c>
      <c r="D15" s="6"/>
      <c r="E15" s="7">
        <v>2115610</v>
      </c>
      <c r="F15" s="8">
        <v>1391932</v>
      </c>
      <c r="G15" s="8">
        <v>32000</v>
      </c>
      <c r="H15" s="8">
        <v>17550</v>
      </c>
      <c r="I15" s="8"/>
      <c r="J15" s="8">
        <v>49550</v>
      </c>
      <c r="K15" s="8">
        <v>39966</v>
      </c>
      <c r="L15" s="8">
        <v>24800</v>
      </c>
      <c r="M15" s="8">
        <v>25650</v>
      </c>
      <c r="N15" s="8">
        <v>90416</v>
      </c>
      <c r="O15" s="8">
        <v>18680</v>
      </c>
      <c r="P15" s="8">
        <v>3900</v>
      </c>
      <c r="Q15" s="8"/>
      <c r="R15" s="8">
        <v>22580</v>
      </c>
      <c r="S15" s="8"/>
      <c r="T15" s="8"/>
      <c r="U15" s="8"/>
      <c r="V15" s="8"/>
      <c r="W15" s="8">
        <v>162546</v>
      </c>
      <c r="X15" s="8">
        <v>1043947</v>
      </c>
      <c r="Y15" s="8">
        <v>-881401</v>
      </c>
      <c r="Z15" s="2">
        <v>-84.43</v>
      </c>
      <c r="AA15" s="6">
        <v>1391932</v>
      </c>
    </row>
    <row r="16" spans="1:27" ht="13.5">
      <c r="A16" s="23" t="s">
        <v>41</v>
      </c>
      <c r="B16" s="29"/>
      <c r="C16" s="6">
        <v>28403</v>
      </c>
      <c r="D16" s="6"/>
      <c r="E16" s="7">
        <v>860640</v>
      </c>
      <c r="F16" s="8">
        <v>241934</v>
      </c>
      <c r="G16" s="8">
        <v>1116</v>
      </c>
      <c r="H16" s="8">
        <v>1231</v>
      </c>
      <c r="I16" s="8"/>
      <c r="J16" s="8">
        <v>2347</v>
      </c>
      <c r="K16" s="8">
        <v>7744</v>
      </c>
      <c r="L16" s="8">
        <v>1052</v>
      </c>
      <c r="M16" s="8">
        <v>184</v>
      </c>
      <c r="N16" s="8">
        <v>8980</v>
      </c>
      <c r="O16" s="8">
        <v>3655</v>
      </c>
      <c r="P16" s="8">
        <v>3572</v>
      </c>
      <c r="Q16" s="8"/>
      <c r="R16" s="8">
        <v>7227</v>
      </c>
      <c r="S16" s="8"/>
      <c r="T16" s="8"/>
      <c r="U16" s="8"/>
      <c r="V16" s="8"/>
      <c r="W16" s="8">
        <v>18554</v>
      </c>
      <c r="X16" s="8">
        <v>181448</v>
      </c>
      <c r="Y16" s="8">
        <v>-162894</v>
      </c>
      <c r="Z16" s="2">
        <v>-89.77</v>
      </c>
      <c r="AA16" s="6">
        <v>241934</v>
      </c>
    </row>
    <row r="17" spans="1:27" ht="13.5">
      <c r="A17" s="23" t="s">
        <v>42</v>
      </c>
      <c r="B17" s="29"/>
      <c r="C17" s="6">
        <v>1566629</v>
      </c>
      <c r="D17" s="6"/>
      <c r="E17" s="7">
        <v>3416688</v>
      </c>
      <c r="F17" s="8">
        <v>2216688</v>
      </c>
      <c r="G17" s="8">
        <v>32125</v>
      </c>
      <c r="H17" s="8">
        <v>31706</v>
      </c>
      <c r="I17" s="8"/>
      <c r="J17" s="8">
        <v>63831</v>
      </c>
      <c r="K17" s="8">
        <v>168767</v>
      </c>
      <c r="L17" s="8">
        <v>53236</v>
      </c>
      <c r="M17" s="8">
        <v>75652</v>
      </c>
      <c r="N17" s="8">
        <v>297655</v>
      </c>
      <c r="O17" s="8">
        <v>76353</v>
      </c>
      <c r="P17" s="8">
        <v>90700</v>
      </c>
      <c r="Q17" s="8"/>
      <c r="R17" s="8">
        <v>167053</v>
      </c>
      <c r="S17" s="8"/>
      <c r="T17" s="8"/>
      <c r="U17" s="8"/>
      <c r="V17" s="8"/>
      <c r="W17" s="8">
        <v>528539</v>
      </c>
      <c r="X17" s="8">
        <v>1662516</v>
      </c>
      <c r="Y17" s="8">
        <v>-1133977</v>
      </c>
      <c r="Z17" s="2">
        <v>-68.21</v>
      </c>
      <c r="AA17" s="6">
        <v>2216688</v>
      </c>
    </row>
    <row r="18" spans="1:27" ht="13.5">
      <c r="A18" s="23" t="s">
        <v>43</v>
      </c>
      <c r="B18" s="29"/>
      <c r="C18" s="6">
        <v>67100491</v>
      </c>
      <c r="D18" s="6"/>
      <c r="E18" s="7">
        <v>71690292</v>
      </c>
      <c r="F18" s="8">
        <v>72699036</v>
      </c>
      <c r="G18" s="8"/>
      <c r="H18" s="8">
        <v>28379000</v>
      </c>
      <c r="I18" s="8"/>
      <c r="J18" s="8">
        <v>28379000</v>
      </c>
      <c r="K18" s="8">
        <v>2069873</v>
      </c>
      <c r="L18" s="8"/>
      <c r="M18" s="8">
        <v>8547000</v>
      </c>
      <c r="N18" s="8">
        <v>10616873</v>
      </c>
      <c r="O18" s="8"/>
      <c r="P18" s="8">
        <v>444000</v>
      </c>
      <c r="Q18" s="8"/>
      <c r="R18" s="8">
        <v>444000</v>
      </c>
      <c r="S18" s="8"/>
      <c r="T18" s="8"/>
      <c r="U18" s="8"/>
      <c r="V18" s="8"/>
      <c r="W18" s="8">
        <v>39439873</v>
      </c>
      <c r="X18" s="8">
        <v>54524277</v>
      </c>
      <c r="Y18" s="8">
        <v>-15084404</v>
      </c>
      <c r="Z18" s="2">
        <v>-27.67</v>
      </c>
      <c r="AA18" s="6">
        <v>72699036</v>
      </c>
    </row>
    <row r="19" spans="1:27" ht="13.5">
      <c r="A19" s="23" t="s">
        <v>44</v>
      </c>
      <c r="B19" s="29"/>
      <c r="C19" s="6">
        <v>426662</v>
      </c>
      <c r="D19" s="6"/>
      <c r="E19" s="7">
        <v>1234699</v>
      </c>
      <c r="F19" s="26">
        <v>544221</v>
      </c>
      <c r="G19" s="26">
        <v>46325</v>
      </c>
      <c r="H19" s="26">
        <v>90558</v>
      </c>
      <c r="I19" s="26"/>
      <c r="J19" s="26">
        <v>136883</v>
      </c>
      <c r="K19" s="26">
        <v>111896</v>
      </c>
      <c r="L19" s="26">
        <v>44329</v>
      </c>
      <c r="M19" s="26">
        <v>39994</v>
      </c>
      <c r="N19" s="26">
        <v>196219</v>
      </c>
      <c r="O19" s="26">
        <v>50652</v>
      </c>
      <c r="P19" s="26">
        <v>52763</v>
      </c>
      <c r="Q19" s="26"/>
      <c r="R19" s="26">
        <v>103415</v>
      </c>
      <c r="S19" s="26"/>
      <c r="T19" s="26"/>
      <c r="U19" s="26"/>
      <c r="V19" s="26"/>
      <c r="W19" s="26">
        <v>436517</v>
      </c>
      <c r="X19" s="26">
        <v>408168</v>
      </c>
      <c r="Y19" s="26">
        <v>28349</v>
      </c>
      <c r="Z19" s="27">
        <v>6.95</v>
      </c>
      <c r="AA19" s="28">
        <v>544221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91353634</v>
      </c>
      <c r="D21" s="33">
        <f t="shared" si="0"/>
        <v>0</v>
      </c>
      <c r="E21" s="34">
        <f t="shared" si="0"/>
        <v>102870213</v>
      </c>
      <c r="F21" s="35">
        <f t="shared" si="0"/>
        <v>110961582</v>
      </c>
      <c r="G21" s="35">
        <f t="shared" si="0"/>
        <v>8276746</v>
      </c>
      <c r="H21" s="35">
        <f t="shared" si="0"/>
        <v>31851766</v>
      </c>
      <c r="I21" s="35">
        <f t="shared" si="0"/>
        <v>0</v>
      </c>
      <c r="J21" s="35">
        <f t="shared" si="0"/>
        <v>40128512</v>
      </c>
      <c r="K21" s="35">
        <f t="shared" si="0"/>
        <v>6095616</v>
      </c>
      <c r="L21" s="35">
        <f t="shared" si="0"/>
        <v>2315249</v>
      </c>
      <c r="M21" s="35">
        <f t="shared" si="0"/>
        <v>10527170</v>
      </c>
      <c r="N21" s="35">
        <f t="shared" si="0"/>
        <v>18938035</v>
      </c>
      <c r="O21" s="35">
        <f t="shared" si="0"/>
        <v>2482000</v>
      </c>
      <c r="P21" s="35">
        <f t="shared" si="0"/>
        <v>2911722</v>
      </c>
      <c r="Q21" s="35">
        <f t="shared" si="0"/>
        <v>0</v>
      </c>
      <c r="R21" s="35">
        <f t="shared" si="0"/>
        <v>5393722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64460269</v>
      </c>
      <c r="X21" s="35">
        <f t="shared" si="0"/>
        <v>83221179</v>
      </c>
      <c r="Y21" s="35">
        <f t="shared" si="0"/>
        <v>-18760910</v>
      </c>
      <c r="Z21" s="36">
        <f>+IF(X21&lt;&gt;0,+(Y21/X21)*100,0)</f>
        <v>-22.543432123209886</v>
      </c>
      <c r="AA21" s="33">
        <f>SUM(AA5:AA20)</f>
        <v>110961582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35222767</v>
      </c>
      <c r="D24" s="6"/>
      <c r="E24" s="7">
        <v>43152406</v>
      </c>
      <c r="F24" s="8">
        <v>33390192</v>
      </c>
      <c r="G24" s="8">
        <v>2688947</v>
      </c>
      <c r="H24" s="8">
        <v>2627355</v>
      </c>
      <c r="I24" s="8"/>
      <c r="J24" s="8">
        <v>5316302</v>
      </c>
      <c r="K24" s="8">
        <v>5193534</v>
      </c>
      <c r="L24" s="8">
        <v>2577011</v>
      </c>
      <c r="M24" s="8">
        <v>2645767</v>
      </c>
      <c r="N24" s="8">
        <v>10416312</v>
      </c>
      <c r="O24" s="8">
        <v>2611640</v>
      </c>
      <c r="P24" s="8">
        <v>3232686</v>
      </c>
      <c r="Q24" s="8"/>
      <c r="R24" s="8">
        <v>5844326</v>
      </c>
      <c r="S24" s="8"/>
      <c r="T24" s="8"/>
      <c r="U24" s="8"/>
      <c r="V24" s="8"/>
      <c r="W24" s="8">
        <v>21576940</v>
      </c>
      <c r="X24" s="8">
        <v>25042635</v>
      </c>
      <c r="Y24" s="8">
        <v>-3465695</v>
      </c>
      <c r="Z24" s="2">
        <v>-13.84</v>
      </c>
      <c r="AA24" s="6">
        <v>33390192</v>
      </c>
    </row>
    <row r="25" spans="1:27" ht="13.5">
      <c r="A25" s="25" t="s">
        <v>49</v>
      </c>
      <c r="B25" s="24"/>
      <c r="C25" s="6">
        <v>5678381</v>
      </c>
      <c r="D25" s="6"/>
      <c r="E25" s="7">
        <v>7394204</v>
      </c>
      <c r="F25" s="8">
        <v>5794204</v>
      </c>
      <c r="G25" s="8">
        <v>496417</v>
      </c>
      <c r="H25" s="8">
        <v>482716</v>
      </c>
      <c r="I25" s="8"/>
      <c r="J25" s="8">
        <v>979133</v>
      </c>
      <c r="K25" s="8">
        <v>963817</v>
      </c>
      <c r="L25" s="8">
        <v>481102</v>
      </c>
      <c r="M25" s="8">
        <v>481102</v>
      </c>
      <c r="N25" s="8">
        <v>1926021</v>
      </c>
      <c r="O25" s="8">
        <v>481102</v>
      </c>
      <c r="P25" s="8">
        <v>577576</v>
      </c>
      <c r="Q25" s="8"/>
      <c r="R25" s="8">
        <v>1058678</v>
      </c>
      <c r="S25" s="8"/>
      <c r="T25" s="8"/>
      <c r="U25" s="8"/>
      <c r="V25" s="8"/>
      <c r="W25" s="8">
        <v>3963832</v>
      </c>
      <c r="X25" s="8">
        <v>4345654</v>
      </c>
      <c r="Y25" s="8">
        <v>-381822</v>
      </c>
      <c r="Z25" s="2">
        <v>-8.79</v>
      </c>
      <c r="AA25" s="6">
        <v>5794204</v>
      </c>
    </row>
    <row r="26" spans="1:27" ht="13.5">
      <c r="A26" s="25" t="s">
        <v>50</v>
      </c>
      <c r="B26" s="24"/>
      <c r="C26" s="6">
        <v>2311465</v>
      </c>
      <c r="D26" s="6"/>
      <c r="E26" s="7">
        <v>2112026</v>
      </c>
      <c r="F26" s="8">
        <v>1262433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946824</v>
      </c>
      <c r="Y26" s="8">
        <v>-946824</v>
      </c>
      <c r="Z26" s="2">
        <v>-100</v>
      </c>
      <c r="AA26" s="6">
        <v>1262433</v>
      </c>
    </row>
    <row r="27" spans="1:27" ht="13.5">
      <c r="A27" s="25" t="s">
        <v>51</v>
      </c>
      <c r="B27" s="24"/>
      <c r="C27" s="6">
        <v>13481566</v>
      </c>
      <c r="D27" s="6"/>
      <c r="E27" s="7">
        <v>7106432</v>
      </c>
      <c r="F27" s="8">
        <v>2374709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1781030</v>
      </c>
      <c r="Y27" s="8">
        <v>-1781030</v>
      </c>
      <c r="Z27" s="2">
        <v>-100</v>
      </c>
      <c r="AA27" s="6">
        <v>2374709</v>
      </c>
    </row>
    <row r="28" spans="1:27" ht="13.5">
      <c r="A28" s="25" t="s">
        <v>52</v>
      </c>
      <c r="B28" s="24"/>
      <c r="C28" s="6">
        <v>238217</v>
      </c>
      <c r="D28" s="6"/>
      <c r="E28" s="7">
        <v>368527</v>
      </c>
      <c r="F28" s="8">
        <v>279532</v>
      </c>
      <c r="G28" s="8">
        <v>14045</v>
      </c>
      <c r="H28" s="8">
        <v>19694</v>
      </c>
      <c r="I28" s="8"/>
      <c r="J28" s="8">
        <v>33739</v>
      </c>
      <c r="K28" s="8">
        <v>16309</v>
      </c>
      <c r="L28" s="8">
        <v>15538</v>
      </c>
      <c r="M28" s="8">
        <v>8657</v>
      </c>
      <c r="N28" s="8">
        <v>40504</v>
      </c>
      <c r="O28" s="8">
        <v>1918</v>
      </c>
      <c r="P28" s="8">
        <v>146230</v>
      </c>
      <c r="Q28" s="8"/>
      <c r="R28" s="8">
        <v>148148</v>
      </c>
      <c r="S28" s="8"/>
      <c r="T28" s="8"/>
      <c r="U28" s="8"/>
      <c r="V28" s="8"/>
      <c r="W28" s="8">
        <v>222391</v>
      </c>
      <c r="X28" s="8">
        <v>209653</v>
      </c>
      <c r="Y28" s="8">
        <v>12738</v>
      </c>
      <c r="Z28" s="2">
        <v>6.08</v>
      </c>
      <c r="AA28" s="6">
        <v>279532</v>
      </c>
    </row>
    <row r="29" spans="1:27" ht="13.5">
      <c r="A29" s="25" t="s">
        <v>53</v>
      </c>
      <c r="B29" s="24"/>
      <c r="C29" s="6">
        <v>12636667</v>
      </c>
      <c r="D29" s="6"/>
      <c r="E29" s="7">
        <v>12493506</v>
      </c>
      <c r="F29" s="8">
        <v>10079851</v>
      </c>
      <c r="G29" s="8">
        <v>1347644</v>
      </c>
      <c r="H29" s="8">
        <v>1457130</v>
      </c>
      <c r="I29" s="8"/>
      <c r="J29" s="8">
        <v>2804774</v>
      </c>
      <c r="K29" s="8">
        <v>2336728</v>
      </c>
      <c r="L29" s="8"/>
      <c r="M29" s="8">
        <v>2326495</v>
      </c>
      <c r="N29" s="8">
        <v>4663223</v>
      </c>
      <c r="O29" s="8">
        <v>889105</v>
      </c>
      <c r="P29" s="8">
        <v>1188196</v>
      </c>
      <c r="Q29" s="8"/>
      <c r="R29" s="8">
        <v>2077301</v>
      </c>
      <c r="S29" s="8"/>
      <c r="T29" s="8"/>
      <c r="U29" s="8"/>
      <c r="V29" s="8"/>
      <c r="W29" s="8">
        <v>9545298</v>
      </c>
      <c r="X29" s="8">
        <v>7559890</v>
      </c>
      <c r="Y29" s="8">
        <v>1985408</v>
      </c>
      <c r="Z29" s="2">
        <v>26.26</v>
      </c>
      <c r="AA29" s="6">
        <v>10079851</v>
      </c>
    </row>
    <row r="30" spans="1:27" ht="13.5">
      <c r="A30" s="25" t="s">
        <v>54</v>
      </c>
      <c r="B30" s="24"/>
      <c r="C30" s="6">
        <v>2170403</v>
      </c>
      <c r="D30" s="6"/>
      <c r="E30" s="7">
        <v>1713546</v>
      </c>
      <c r="F30" s="8">
        <v>1058950</v>
      </c>
      <c r="G30" s="8">
        <v>40157</v>
      </c>
      <c r="H30" s="8">
        <v>64988</v>
      </c>
      <c r="I30" s="8"/>
      <c r="J30" s="8">
        <v>105145</v>
      </c>
      <c r="K30" s="8">
        <v>199721</v>
      </c>
      <c r="L30" s="8">
        <v>92656</v>
      </c>
      <c r="M30" s="8">
        <v>116038</v>
      </c>
      <c r="N30" s="8">
        <v>408415</v>
      </c>
      <c r="O30" s="8">
        <v>64240</v>
      </c>
      <c r="P30" s="8">
        <v>155733</v>
      </c>
      <c r="Q30" s="8"/>
      <c r="R30" s="8">
        <v>219973</v>
      </c>
      <c r="S30" s="8"/>
      <c r="T30" s="8"/>
      <c r="U30" s="8"/>
      <c r="V30" s="8"/>
      <c r="W30" s="8">
        <v>733533</v>
      </c>
      <c r="X30" s="8">
        <v>794212</v>
      </c>
      <c r="Y30" s="8">
        <v>-60679</v>
      </c>
      <c r="Z30" s="2">
        <v>-7.64</v>
      </c>
      <c r="AA30" s="6">
        <v>1058950</v>
      </c>
    </row>
    <row r="31" spans="1:27" ht="13.5">
      <c r="A31" s="25" t="s">
        <v>55</v>
      </c>
      <c r="B31" s="24"/>
      <c r="C31" s="6">
        <v>16437410</v>
      </c>
      <c r="D31" s="6"/>
      <c r="E31" s="7">
        <v>11733646</v>
      </c>
      <c r="F31" s="8">
        <v>10667289</v>
      </c>
      <c r="G31" s="8">
        <v>1494193</v>
      </c>
      <c r="H31" s="8">
        <v>605702</v>
      </c>
      <c r="I31" s="8"/>
      <c r="J31" s="8">
        <v>2099895</v>
      </c>
      <c r="K31" s="8">
        <v>1341809</v>
      </c>
      <c r="L31" s="8">
        <v>812702</v>
      </c>
      <c r="M31" s="8">
        <v>2091203</v>
      </c>
      <c r="N31" s="8">
        <v>4245714</v>
      </c>
      <c r="O31" s="8">
        <v>1278839</v>
      </c>
      <c r="P31" s="8">
        <v>562713</v>
      </c>
      <c r="Q31" s="8"/>
      <c r="R31" s="8">
        <v>1841552</v>
      </c>
      <c r="S31" s="8"/>
      <c r="T31" s="8"/>
      <c r="U31" s="8"/>
      <c r="V31" s="8"/>
      <c r="W31" s="8">
        <v>8187161</v>
      </c>
      <c r="X31" s="8">
        <v>8000475</v>
      </c>
      <c r="Y31" s="8">
        <v>186686</v>
      </c>
      <c r="Z31" s="2">
        <v>2.33</v>
      </c>
      <c r="AA31" s="6">
        <v>10667289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19851333</v>
      </c>
      <c r="D33" s="6"/>
      <c r="E33" s="7">
        <v>13065036</v>
      </c>
      <c r="F33" s="8">
        <v>16017743</v>
      </c>
      <c r="G33" s="8">
        <v>1259638</v>
      </c>
      <c r="H33" s="8">
        <v>310563</v>
      </c>
      <c r="I33" s="8"/>
      <c r="J33" s="8">
        <v>1570201</v>
      </c>
      <c r="K33" s="8">
        <v>2412239</v>
      </c>
      <c r="L33" s="8">
        <v>1617804</v>
      </c>
      <c r="M33" s="8">
        <v>3017981</v>
      </c>
      <c r="N33" s="8">
        <v>7048024</v>
      </c>
      <c r="O33" s="8">
        <v>930097</v>
      </c>
      <c r="P33" s="8">
        <v>1600685</v>
      </c>
      <c r="Q33" s="8"/>
      <c r="R33" s="8">
        <v>2530782</v>
      </c>
      <c r="S33" s="8"/>
      <c r="T33" s="8"/>
      <c r="U33" s="8"/>
      <c r="V33" s="8"/>
      <c r="W33" s="8">
        <v>11149007</v>
      </c>
      <c r="X33" s="8">
        <v>12013301</v>
      </c>
      <c r="Y33" s="8">
        <v>-864294</v>
      </c>
      <c r="Z33" s="2">
        <v>-7.19</v>
      </c>
      <c r="AA33" s="6">
        <v>16017743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108028209</v>
      </c>
      <c r="D35" s="33">
        <f>SUM(D24:D34)</f>
        <v>0</v>
      </c>
      <c r="E35" s="34">
        <f t="shared" si="1"/>
        <v>99139329</v>
      </c>
      <c r="F35" s="35">
        <f t="shared" si="1"/>
        <v>80924903</v>
      </c>
      <c r="G35" s="35">
        <f t="shared" si="1"/>
        <v>7341041</v>
      </c>
      <c r="H35" s="35">
        <f t="shared" si="1"/>
        <v>5568148</v>
      </c>
      <c r="I35" s="35">
        <f t="shared" si="1"/>
        <v>0</v>
      </c>
      <c r="J35" s="35">
        <f t="shared" si="1"/>
        <v>12909189</v>
      </c>
      <c r="K35" s="35">
        <f t="shared" si="1"/>
        <v>12464157</v>
      </c>
      <c r="L35" s="35">
        <f t="shared" si="1"/>
        <v>5596813</v>
      </c>
      <c r="M35" s="35">
        <f t="shared" si="1"/>
        <v>10687243</v>
      </c>
      <c r="N35" s="35">
        <f t="shared" si="1"/>
        <v>28748213</v>
      </c>
      <c r="O35" s="35">
        <f t="shared" si="1"/>
        <v>6256941</v>
      </c>
      <c r="P35" s="35">
        <f t="shared" si="1"/>
        <v>7463819</v>
      </c>
      <c r="Q35" s="35">
        <f t="shared" si="1"/>
        <v>0</v>
      </c>
      <c r="R35" s="35">
        <f t="shared" si="1"/>
        <v>13720760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55378162</v>
      </c>
      <c r="X35" s="35">
        <f t="shared" si="1"/>
        <v>60693674</v>
      </c>
      <c r="Y35" s="35">
        <f t="shared" si="1"/>
        <v>-5315512</v>
      </c>
      <c r="Z35" s="36">
        <f>+IF(X35&lt;&gt;0,+(Y35/X35)*100,0)</f>
        <v>-8.75793414648123</v>
      </c>
      <c r="AA35" s="33">
        <f>SUM(AA24:AA34)</f>
        <v>80924903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-16674575</v>
      </c>
      <c r="D37" s="46">
        <f>+D21-D35</f>
        <v>0</v>
      </c>
      <c r="E37" s="47">
        <f t="shared" si="2"/>
        <v>3730884</v>
      </c>
      <c r="F37" s="48">
        <f t="shared" si="2"/>
        <v>30036679</v>
      </c>
      <c r="G37" s="48">
        <f t="shared" si="2"/>
        <v>935705</v>
      </c>
      <c r="H37" s="48">
        <f t="shared" si="2"/>
        <v>26283618</v>
      </c>
      <c r="I37" s="48">
        <f t="shared" si="2"/>
        <v>0</v>
      </c>
      <c r="J37" s="48">
        <f t="shared" si="2"/>
        <v>27219323</v>
      </c>
      <c r="K37" s="48">
        <f t="shared" si="2"/>
        <v>-6368541</v>
      </c>
      <c r="L37" s="48">
        <f t="shared" si="2"/>
        <v>-3281564</v>
      </c>
      <c r="M37" s="48">
        <f t="shared" si="2"/>
        <v>-160073</v>
      </c>
      <c r="N37" s="48">
        <f t="shared" si="2"/>
        <v>-9810178</v>
      </c>
      <c r="O37" s="48">
        <f t="shared" si="2"/>
        <v>-3774941</v>
      </c>
      <c r="P37" s="48">
        <f t="shared" si="2"/>
        <v>-4552097</v>
      </c>
      <c r="Q37" s="48">
        <f t="shared" si="2"/>
        <v>0</v>
      </c>
      <c r="R37" s="48">
        <f t="shared" si="2"/>
        <v>-8327038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9082107</v>
      </c>
      <c r="X37" s="48">
        <f>IF(F21=F35,0,X21-X35)</f>
        <v>22527505</v>
      </c>
      <c r="Y37" s="48">
        <f t="shared" si="2"/>
        <v>-13445398</v>
      </c>
      <c r="Z37" s="49">
        <f>+IF(X37&lt;&gt;0,+(Y37/X37)*100,0)</f>
        <v>-59.68436362570999</v>
      </c>
      <c r="AA37" s="46">
        <f>+AA21-AA35</f>
        <v>30036679</v>
      </c>
    </row>
    <row r="38" spans="1:27" ht="22.5" customHeight="1">
      <c r="A38" s="50" t="s">
        <v>60</v>
      </c>
      <c r="B38" s="29"/>
      <c r="C38" s="6">
        <v>4198755</v>
      </c>
      <c r="D38" s="6"/>
      <c r="E38" s="7">
        <v>25149133</v>
      </c>
      <c r="F38" s="8">
        <v>19526000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14644502</v>
      </c>
      <c r="Y38" s="8">
        <v>-14644502</v>
      </c>
      <c r="Z38" s="2">
        <v>-100</v>
      </c>
      <c r="AA38" s="6">
        <v>19526000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-12475820</v>
      </c>
      <c r="D41" s="56">
        <f>SUM(D37:D40)</f>
        <v>0</v>
      </c>
      <c r="E41" s="57">
        <f t="shared" si="3"/>
        <v>28880017</v>
      </c>
      <c r="F41" s="58">
        <f t="shared" si="3"/>
        <v>49562679</v>
      </c>
      <c r="G41" s="58">
        <f t="shared" si="3"/>
        <v>935705</v>
      </c>
      <c r="H41" s="58">
        <f t="shared" si="3"/>
        <v>26283618</v>
      </c>
      <c r="I41" s="58">
        <f t="shared" si="3"/>
        <v>0</v>
      </c>
      <c r="J41" s="58">
        <f t="shared" si="3"/>
        <v>27219323</v>
      </c>
      <c r="K41" s="58">
        <f t="shared" si="3"/>
        <v>-6368541</v>
      </c>
      <c r="L41" s="58">
        <f t="shared" si="3"/>
        <v>-3281564</v>
      </c>
      <c r="M41" s="58">
        <f t="shared" si="3"/>
        <v>-160073</v>
      </c>
      <c r="N41" s="58">
        <f t="shared" si="3"/>
        <v>-9810178</v>
      </c>
      <c r="O41" s="58">
        <f t="shared" si="3"/>
        <v>-3774941</v>
      </c>
      <c r="P41" s="58">
        <f t="shared" si="3"/>
        <v>-4552097</v>
      </c>
      <c r="Q41" s="58">
        <f t="shared" si="3"/>
        <v>0</v>
      </c>
      <c r="R41" s="58">
        <f t="shared" si="3"/>
        <v>-8327038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9082107</v>
      </c>
      <c r="X41" s="58">
        <f t="shared" si="3"/>
        <v>37172007</v>
      </c>
      <c r="Y41" s="58">
        <f t="shared" si="3"/>
        <v>-28089900</v>
      </c>
      <c r="Z41" s="59">
        <f>+IF(X41&lt;&gt;0,+(Y41/X41)*100,0)</f>
        <v>-75.56734830056392</v>
      </c>
      <c r="AA41" s="56">
        <f>SUM(AA37:AA40)</f>
        <v>49562679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-12475820</v>
      </c>
      <c r="D43" s="64">
        <f>+D41-D42</f>
        <v>0</v>
      </c>
      <c r="E43" s="65">
        <f t="shared" si="4"/>
        <v>28880017</v>
      </c>
      <c r="F43" s="66">
        <f t="shared" si="4"/>
        <v>49562679</v>
      </c>
      <c r="G43" s="66">
        <f t="shared" si="4"/>
        <v>935705</v>
      </c>
      <c r="H43" s="66">
        <f t="shared" si="4"/>
        <v>26283618</v>
      </c>
      <c r="I43" s="66">
        <f t="shared" si="4"/>
        <v>0</v>
      </c>
      <c r="J43" s="66">
        <f t="shared" si="4"/>
        <v>27219323</v>
      </c>
      <c r="K43" s="66">
        <f t="shared" si="4"/>
        <v>-6368541</v>
      </c>
      <c r="L43" s="66">
        <f t="shared" si="4"/>
        <v>-3281564</v>
      </c>
      <c r="M43" s="66">
        <f t="shared" si="4"/>
        <v>-160073</v>
      </c>
      <c r="N43" s="66">
        <f t="shared" si="4"/>
        <v>-9810178</v>
      </c>
      <c r="O43" s="66">
        <f t="shared" si="4"/>
        <v>-3774941</v>
      </c>
      <c r="P43" s="66">
        <f t="shared" si="4"/>
        <v>-4552097</v>
      </c>
      <c r="Q43" s="66">
        <f t="shared" si="4"/>
        <v>0</v>
      </c>
      <c r="R43" s="66">
        <f t="shared" si="4"/>
        <v>-8327038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9082107</v>
      </c>
      <c r="X43" s="66">
        <f t="shared" si="4"/>
        <v>37172007</v>
      </c>
      <c r="Y43" s="66">
        <f t="shared" si="4"/>
        <v>-28089900</v>
      </c>
      <c r="Z43" s="67">
        <f>+IF(X43&lt;&gt;0,+(Y43/X43)*100,0)</f>
        <v>-75.56734830056392</v>
      </c>
      <c r="AA43" s="64">
        <f>+AA41-AA42</f>
        <v>49562679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-12475820</v>
      </c>
      <c r="D45" s="56">
        <f>SUM(D43:D44)</f>
        <v>0</v>
      </c>
      <c r="E45" s="57">
        <f t="shared" si="5"/>
        <v>28880017</v>
      </c>
      <c r="F45" s="58">
        <f t="shared" si="5"/>
        <v>49562679</v>
      </c>
      <c r="G45" s="58">
        <f t="shared" si="5"/>
        <v>935705</v>
      </c>
      <c r="H45" s="58">
        <f t="shared" si="5"/>
        <v>26283618</v>
      </c>
      <c r="I45" s="58">
        <f t="shared" si="5"/>
        <v>0</v>
      </c>
      <c r="J45" s="58">
        <f t="shared" si="5"/>
        <v>27219323</v>
      </c>
      <c r="K45" s="58">
        <f t="shared" si="5"/>
        <v>-6368541</v>
      </c>
      <c r="L45" s="58">
        <f t="shared" si="5"/>
        <v>-3281564</v>
      </c>
      <c r="M45" s="58">
        <f t="shared" si="5"/>
        <v>-160073</v>
      </c>
      <c r="N45" s="58">
        <f t="shared" si="5"/>
        <v>-9810178</v>
      </c>
      <c r="O45" s="58">
        <f t="shared" si="5"/>
        <v>-3774941</v>
      </c>
      <c r="P45" s="58">
        <f t="shared" si="5"/>
        <v>-4552097</v>
      </c>
      <c r="Q45" s="58">
        <f t="shared" si="5"/>
        <v>0</v>
      </c>
      <c r="R45" s="58">
        <f t="shared" si="5"/>
        <v>-8327038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9082107</v>
      </c>
      <c r="X45" s="58">
        <f t="shared" si="5"/>
        <v>37172007</v>
      </c>
      <c r="Y45" s="58">
        <f t="shared" si="5"/>
        <v>-28089900</v>
      </c>
      <c r="Z45" s="59">
        <f>+IF(X45&lt;&gt;0,+(Y45/X45)*100,0)</f>
        <v>-75.56734830056392</v>
      </c>
      <c r="AA45" s="56">
        <f>SUM(AA43:AA44)</f>
        <v>49562679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-12475820</v>
      </c>
      <c r="D47" s="71">
        <f>SUM(D45:D46)</f>
        <v>0</v>
      </c>
      <c r="E47" s="72">
        <f t="shared" si="6"/>
        <v>28880017</v>
      </c>
      <c r="F47" s="73">
        <f t="shared" si="6"/>
        <v>49562679</v>
      </c>
      <c r="G47" s="73">
        <f t="shared" si="6"/>
        <v>935705</v>
      </c>
      <c r="H47" s="74">
        <f t="shared" si="6"/>
        <v>26283618</v>
      </c>
      <c r="I47" s="74">
        <f t="shared" si="6"/>
        <v>0</v>
      </c>
      <c r="J47" s="74">
        <f t="shared" si="6"/>
        <v>27219323</v>
      </c>
      <c r="K47" s="74">
        <f t="shared" si="6"/>
        <v>-6368541</v>
      </c>
      <c r="L47" s="74">
        <f t="shared" si="6"/>
        <v>-3281564</v>
      </c>
      <c r="M47" s="73">
        <f t="shared" si="6"/>
        <v>-160073</v>
      </c>
      <c r="N47" s="73">
        <f t="shared" si="6"/>
        <v>-9810178</v>
      </c>
      <c r="O47" s="74">
        <f t="shared" si="6"/>
        <v>-3774941</v>
      </c>
      <c r="P47" s="74">
        <f t="shared" si="6"/>
        <v>-4552097</v>
      </c>
      <c r="Q47" s="74">
        <f t="shared" si="6"/>
        <v>0</v>
      </c>
      <c r="R47" s="74">
        <f t="shared" si="6"/>
        <v>-8327038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9082107</v>
      </c>
      <c r="X47" s="74">
        <f t="shared" si="6"/>
        <v>37172007</v>
      </c>
      <c r="Y47" s="74">
        <f t="shared" si="6"/>
        <v>-28089900</v>
      </c>
      <c r="Z47" s="75">
        <f>+IF(X47&lt;&gt;0,+(Y47/X47)*100,0)</f>
        <v>-75.56734830056392</v>
      </c>
      <c r="AA47" s="76">
        <f>SUM(AA45:AA46)</f>
        <v>49562679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106329684</v>
      </c>
      <c r="D5" s="6"/>
      <c r="E5" s="7">
        <v>101169884</v>
      </c>
      <c r="F5" s="8">
        <v>115369884</v>
      </c>
      <c r="G5" s="8">
        <v>115322917</v>
      </c>
      <c r="H5" s="8">
        <v>11997</v>
      </c>
      <c r="I5" s="8">
        <v>-10589</v>
      </c>
      <c r="J5" s="8">
        <v>115324325</v>
      </c>
      <c r="K5" s="8">
        <v>-726</v>
      </c>
      <c r="L5" s="8"/>
      <c r="M5" s="8"/>
      <c r="N5" s="8">
        <v>-726</v>
      </c>
      <c r="O5" s="8">
        <v>4219</v>
      </c>
      <c r="P5" s="8">
        <v>-1092983</v>
      </c>
      <c r="Q5" s="8"/>
      <c r="R5" s="8">
        <v>-1088764</v>
      </c>
      <c r="S5" s="8"/>
      <c r="T5" s="8"/>
      <c r="U5" s="8"/>
      <c r="V5" s="8"/>
      <c r="W5" s="8">
        <v>114234835</v>
      </c>
      <c r="X5" s="8">
        <v>86527377</v>
      </c>
      <c r="Y5" s="8">
        <v>27707458</v>
      </c>
      <c r="Z5" s="2">
        <v>32.02</v>
      </c>
      <c r="AA5" s="6">
        <v>115369884</v>
      </c>
    </row>
    <row r="6" spans="1:27" ht="13.5">
      <c r="A6" s="23" t="s">
        <v>32</v>
      </c>
      <c r="B6" s="24"/>
      <c r="C6" s="6">
        <v>221885151</v>
      </c>
      <c r="D6" s="6"/>
      <c r="E6" s="7">
        <v>260744818</v>
      </c>
      <c r="F6" s="8">
        <v>260744818</v>
      </c>
      <c r="G6" s="8">
        <v>21473891</v>
      </c>
      <c r="H6" s="8">
        <v>19303971</v>
      </c>
      <c r="I6" s="8">
        <v>51332859</v>
      </c>
      <c r="J6" s="8">
        <v>92110721</v>
      </c>
      <c r="K6" s="8">
        <v>28096726</v>
      </c>
      <c r="L6" s="8">
        <v>1037098</v>
      </c>
      <c r="M6" s="8">
        <v>-477956</v>
      </c>
      <c r="N6" s="8">
        <v>28655868</v>
      </c>
      <c r="O6" s="8">
        <v>21069895</v>
      </c>
      <c r="P6" s="8">
        <v>29099243</v>
      </c>
      <c r="Q6" s="8">
        <v>14916833</v>
      </c>
      <c r="R6" s="8">
        <v>65085971</v>
      </c>
      <c r="S6" s="8"/>
      <c r="T6" s="8"/>
      <c r="U6" s="8"/>
      <c r="V6" s="8"/>
      <c r="W6" s="8">
        <v>185852560</v>
      </c>
      <c r="X6" s="8">
        <v>195558606</v>
      </c>
      <c r="Y6" s="8">
        <v>-9706046</v>
      </c>
      <c r="Z6" s="2">
        <v>-4.96</v>
      </c>
      <c r="AA6" s="6">
        <v>260744818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53997837</v>
      </c>
      <c r="D9" s="6"/>
      <c r="E9" s="7">
        <v>52618759</v>
      </c>
      <c r="F9" s="8">
        <v>52618759</v>
      </c>
      <c r="G9" s="8">
        <v>4418941</v>
      </c>
      <c r="H9" s="8">
        <v>5203569</v>
      </c>
      <c r="I9" s="8">
        <v>4732870</v>
      </c>
      <c r="J9" s="8">
        <v>14355380</v>
      </c>
      <c r="K9" s="8">
        <v>4805799</v>
      </c>
      <c r="L9" s="8">
        <v>4811923</v>
      </c>
      <c r="M9" s="8">
        <v>4812924</v>
      </c>
      <c r="N9" s="8">
        <v>14430646</v>
      </c>
      <c r="O9" s="8">
        <v>4811775</v>
      </c>
      <c r="P9" s="8">
        <v>4812474</v>
      </c>
      <c r="Q9" s="8">
        <v>4162783</v>
      </c>
      <c r="R9" s="8">
        <v>13787032</v>
      </c>
      <c r="S9" s="8"/>
      <c r="T9" s="8"/>
      <c r="U9" s="8"/>
      <c r="V9" s="8"/>
      <c r="W9" s="8">
        <v>42573058</v>
      </c>
      <c r="X9" s="8">
        <v>39464064</v>
      </c>
      <c r="Y9" s="8">
        <v>3108994</v>
      </c>
      <c r="Z9" s="2">
        <v>7.88</v>
      </c>
      <c r="AA9" s="6">
        <v>52618759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3118018</v>
      </c>
      <c r="D11" s="6"/>
      <c r="E11" s="7">
        <v>3071469</v>
      </c>
      <c r="F11" s="8">
        <v>3451715</v>
      </c>
      <c r="G11" s="8">
        <v>249774</v>
      </c>
      <c r="H11" s="8">
        <v>260030</v>
      </c>
      <c r="I11" s="8">
        <v>270262</v>
      </c>
      <c r="J11" s="8">
        <v>780066</v>
      </c>
      <c r="K11" s="8">
        <v>352057</v>
      </c>
      <c r="L11" s="8">
        <v>299330</v>
      </c>
      <c r="M11" s="8">
        <v>294259</v>
      </c>
      <c r="N11" s="8">
        <v>945646</v>
      </c>
      <c r="O11" s="8">
        <v>294682</v>
      </c>
      <c r="P11" s="8">
        <v>301915</v>
      </c>
      <c r="Q11" s="8">
        <v>273608</v>
      </c>
      <c r="R11" s="8">
        <v>870205</v>
      </c>
      <c r="S11" s="8"/>
      <c r="T11" s="8"/>
      <c r="U11" s="8"/>
      <c r="V11" s="8"/>
      <c r="W11" s="8">
        <v>2595917</v>
      </c>
      <c r="X11" s="8">
        <v>2588733</v>
      </c>
      <c r="Y11" s="8">
        <v>7184</v>
      </c>
      <c r="Z11" s="2">
        <v>0.28</v>
      </c>
      <c r="AA11" s="6">
        <v>3451715</v>
      </c>
    </row>
    <row r="12" spans="1:27" ht="13.5">
      <c r="A12" s="25" t="s">
        <v>37</v>
      </c>
      <c r="B12" s="29"/>
      <c r="C12" s="6">
        <v>1501673</v>
      </c>
      <c r="D12" s="6"/>
      <c r="E12" s="7">
        <v>2855692</v>
      </c>
      <c r="F12" s="8">
        <v>1055692</v>
      </c>
      <c r="G12" s="8">
        <v>49636</v>
      </c>
      <c r="H12" s="8">
        <v>107650</v>
      </c>
      <c r="I12" s="8">
        <v>71210</v>
      </c>
      <c r="J12" s="8">
        <v>228496</v>
      </c>
      <c r="K12" s="8">
        <v>65048</v>
      </c>
      <c r="L12" s="8">
        <v>132928</v>
      </c>
      <c r="M12" s="8">
        <v>170073</v>
      </c>
      <c r="N12" s="8">
        <v>368049</v>
      </c>
      <c r="O12" s="8">
        <v>62971</v>
      </c>
      <c r="P12" s="8">
        <v>28189</v>
      </c>
      <c r="Q12" s="8">
        <v>32700</v>
      </c>
      <c r="R12" s="8">
        <v>123860</v>
      </c>
      <c r="S12" s="8"/>
      <c r="T12" s="8"/>
      <c r="U12" s="8"/>
      <c r="V12" s="8"/>
      <c r="W12" s="8">
        <v>720405</v>
      </c>
      <c r="X12" s="8">
        <v>791766</v>
      </c>
      <c r="Y12" s="8">
        <v>-71361</v>
      </c>
      <c r="Z12" s="2">
        <v>-9.01</v>
      </c>
      <c r="AA12" s="6">
        <v>1055692</v>
      </c>
    </row>
    <row r="13" spans="1:27" ht="13.5">
      <c r="A13" s="23" t="s">
        <v>38</v>
      </c>
      <c r="B13" s="29"/>
      <c r="C13" s="6">
        <v>40316666</v>
      </c>
      <c r="D13" s="6"/>
      <c r="E13" s="7">
        <v>23306866</v>
      </c>
      <c r="F13" s="8">
        <v>50890884</v>
      </c>
      <c r="G13" s="8">
        <v>4710043</v>
      </c>
      <c r="H13" s="8">
        <v>4661886</v>
      </c>
      <c r="I13" s="8">
        <v>4662539</v>
      </c>
      <c r="J13" s="8">
        <v>14034468</v>
      </c>
      <c r="K13" s="8">
        <v>4811734</v>
      </c>
      <c r="L13" s="8">
        <v>5225130</v>
      </c>
      <c r="M13" s="8">
        <v>5237923</v>
      </c>
      <c r="N13" s="8">
        <v>15274787</v>
      </c>
      <c r="O13" s="8">
        <v>5050919</v>
      </c>
      <c r="P13" s="8">
        <v>5051488</v>
      </c>
      <c r="Q13" s="8">
        <v>4792646</v>
      </c>
      <c r="R13" s="8">
        <v>14895053</v>
      </c>
      <c r="S13" s="8"/>
      <c r="T13" s="8"/>
      <c r="U13" s="8"/>
      <c r="V13" s="8"/>
      <c r="W13" s="8">
        <v>44204308</v>
      </c>
      <c r="X13" s="8">
        <v>38168136</v>
      </c>
      <c r="Y13" s="8">
        <v>6036172</v>
      </c>
      <c r="Z13" s="2">
        <v>15.81</v>
      </c>
      <c r="AA13" s="6">
        <v>50890884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3317512</v>
      </c>
      <c r="D15" s="6"/>
      <c r="E15" s="7">
        <v>2985654</v>
      </c>
      <c r="F15" s="8">
        <v>2985654</v>
      </c>
      <c r="G15" s="8">
        <v>80608</v>
      </c>
      <c r="H15" s="8">
        <v>87504</v>
      </c>
      <c r="I15" s="8">
        <v>185233</v>
      </c>
      <c r="J15" s="8">
        <v>353345</v>
      </c>
      <c r="K15" s="8">
        <v>98352</v>
      </c>
      <c r="L15" s="8">
        <v>329023</v>
      </c>
      <c r="M15" s="8">
        <v>159556</v>
      </c>
      <c r="N15" s="8">
        <v>586931</v>
      </c>
      <c r="O15" s="8">
        <v>331417</v>
      </c>
      <c r="P15" s="8">
        <v>205536</v>
      </c>
      <c r="Q15" s="8">
        <v>201827</v>
      </c>
      <c r="R15" s="8">
        <v>738780</v>
      </c>
      <c r="S15" s="8"/>
      <c r="T15" s="8"/>
      <c r="U15" s="8"/>
      <c r="V15" s="8"/>
      <c r="W15" s="8">
        <v>1679056</v>
      </c>
      <c r="X15" s="8">
        <v>2239227</v>
      </c>
      <c r="Y15" s="8">
        <v>-560171</v>
      </c>
      <c r="Z15" s="2">
        <v>-25.02</v>
      </c>
      <c r="AA15" s="6">
        <v>2985654</v>
      </c>
    </row>
    <row r="16" spans="1:27" ht="13.5">
      <c r="A16" s="23" t="s">
        <v>41</v>
      </c>
      <c r="B16" s="29"/>
      <c r="C16" s="6">
        <v>3921202</v>
      </c>
      <c r="D16" s="6"/>
      <c r="E16" s="7">
        <v>5062284</v>
      </c>
      <c r="F16" s="8">
        <v>4801284</v>
      </c>
      <c r="G16" s="8">
        <v>171413</v>
      </c>
      <c r="H16" s="8">
        <v>237621</v>
      </c>
      <c r="I16" s="8">
        <v>386680</v>
      </c>
      <c r="J16" s="8">
        <v>795714</v>
      </c>
      <c r="K16" s="8">
        <v>388561</v>
      </c>
      <c r="L16" s="8">
        <v>433370</v>
      </c>
      <c r="M16" s="8">
        <v>255621</v>
      </c>
      <c r="N16" s="8">
        <v>1077552</v>
      </c>
      <c r="O16" s="8">
        <v>388871</v>
      </c>
      <c r="P16" s="8">
        <v>333294</v>
      </c>
      <c r="Q16" s="8">
        <v>305085</v>
      </c>
      <c r="R16" s="8">
        <v>1027250</v>
      </c>
      <c r="S16" s="8"/>
      <c r="T16" s="8"/>
      <c r="U16" s="8"/>
      <c r="V16" s="8"/>
      <c r="W16" s="8">
        <v>2900516</v>
      </c>
      <c r="X16" s="8">
        <v>3600954</v>
      </c>
      <c r="Y16" s="8">
        <v>-700438</v>
      </c>
      <c r="Z16" s="2">
        <v>-19.45</v>
      </c>
      <c r="AA16" s="6">
        <v>4801284</v>
      </c>
    </row>
    <row r="17" spans="1:27" ht="13.5">
      <c r="A17" s="23" t="s">
        <v>42</v>
      </c>
      <c r="B17" s="29"/>
      <c r="C17" s="6">
        <v>4992164</v>
      </c>
      <c r="D17" s="6"/>
      <c r="E17" s="7">
        <v>4980606</v>
      </c>
      <c r="F17" s="8">
        <v>4980606</v>
      </c>
      <c r="G17" s="8">
        <v>127618</v>
      </c>
      <c r="H17" s="8">
        <v>265896</v>
      </c>
      <c r="I17" s="8">
        <v>510288</v>
      </c>
      <c r="J17" s="8">
        <v>903802</v>
      </c>
      <c r="K17" s="8">
        <v>614887</v>
      </c>
      <c r="L17" s="8">
        <v>368775</v>
      </c>
      <c r="M17" s="8">
        <v>360284</v>
      </c>
      <c r="N17" s="8">
        <v>1343946</v>
      </c>
      <c r="O17" s="8">
        <v>464730</v>
      </c>
      <c r="P17" s="8">
        <v>394850</v>
      </c>
      <c r="Q17" s="8">
        <v>384697</v>
      </c>
      <c r="R17" s="8">
        <v>1244277</v>
      </c>
      <c r="S17" s="8"/>
      <c r="T17" s="8"/>
      <c r="U17" s="8"/>
      <c r="V17" s="8"/>
      <c r="W17" s="8">
        <v>3492025</v>
      </c>
      <c r="X17" s="8">
        <v>3735450</v>
      </c>
      <c r="Y17" s="8">
        <v>-243425</v>
      </c>
      <c r="Z17" s="2">
        <v>-6.52</v>
      </c>
      <c r="AA17" s="6">
        <v>4980606</v>
      </c>
    </row>
    <row r="18" spans="1:27" ht="13.5">
      <c r="A18" s="23" t="s">
        <v>43</v>
      </c>
      <c r="B18" s="29"/>
      <c r="C18" s="6">
        <v>181766073</v>
      </c>
      <c r="D18" s="6"/>
      <c r="E18" s="7">
        <v>196384600</v>
      </c>
      <c r="F18" s="8">
        <v>196384600</v>
      </c>
      <c r="G18" s="8"/>
      <c r="H18" s="8"/>
      <c r="I18" s="8">
        <v>5250000</v>
      </c>
      <c r="J18" s="8">
        <v>5250000</v>
      </c>
      <c r="K18" s="8">
        <v>1470017</v>
      </c>
      <c r="L18" s="8"/>
      <c r="M18" s="8">
        <v>130557000</v>
      </c>
      <c r="N18" s="8">
        <v>132027017</v>
      </c>
      <c r="O18" s="8">
        <v>1543609</v>
      </c>
      <c r="P18" s="8"/>
      <c r="Q18" s="8">
        <v>45002000</v>
      </c>
      <c r="R18" s="8">
        <v>46545609</v>
      </c>
      <c r="S18" s="8"/>
      <c r="T18" s="8"/>
      <c r="U18" s="8"/>
      <c r="V18" s="8"/>
      <c r="W18" s="8">
        <v>183822626</v>
      </c>
      <c r="X18" s="8">
        <v>147288420</v>
      </c>
      <c r="Y18" s="8">
        <v>36534206</v>
      </c>
      <c r="Z18" s="2">
        <v>24.8</v>
      </c>
      <c r="AA18" s="6">
        <v>196384600</v>
      </c>
    </row>
    <row r="19" spans="1:27" ht="13.5">
      <c r="A19" s="23" t="s">
        <v>44</v>
      </c>
      <c r="B19" s="29"/>
      <c r="C19" s="6">
        <v>3528428</v>
      </c>
      <c r="D19" s="6"/>
      <c r="E19" s="7">
        <v>18572945</v>
      </c>
      <c r="F19" s="26">
        <v>10596607</v>
      </c>
      <c r="G19" s="26">
        <v>268833</v>
      </c>
      <c r="H19" s="26">
        <v>196896</v>
      </c>
      <c r="I19" s="26">
        <v>207883</v>
      </c>
      <c r="J19" s="26">
        <v>673612</v>
      </c>
      <c r="K19" s="26">
        <v>215612</v>
      </c>
      <c r="L19" s="26">
        <v>2199182</v>
      </c>
      <c r="M19" s="26">
        <v>135971</v>
      </c>
      <c r="N19" s="26">
        <v>2550765</v>
      </c>
      <c r="O19" s="26">
        <v>194481</v>
      </c>
      <c r="P19" s="26">
        <v>155041</v>
      </c>
      <c r="Q19" s="26">
        <v>168076</v>
      </c>
      <c r="R19" s="26">
        <v>517598</v>
      </c>
      <c r="S19" s="26"/>
      <c r="T19" s="26"/>
      <c r="U19" s="26"/>
      <c r="V19" s="26"/>
      <c r="W19" s="26">
        <v>3741975</v>
      </c>
      <c r="X19" s="26">
        <v>7947396</v>
      </c>
      <c r="Y19" s="26">
        <v>-4205421</v>
      </c>
      <c r="Z19" s="27">
        <v>-52.92</v>
      </c>
      <c r="AA19" s="28">
        <v>10596607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624674408</v>
      </c>
      <c r="D21" s="33">
        <f t="shared" si="0"/>
        <v>0</v>
      </c>
      <c r="E21" s="34">
        <f t="shared" si="0"/>
        <v>671753577</v>
      </c>
      <c r="F21" s="35">
        <f t="shared" si="0"/>
        <v>703880503</v>
      </c>
      <c r="G21" s="35">
        <f t="shared" si="0"/>
        <v>146873674</v>
      </c>
      <c r="H21" s="35">
        <f t="shared" si="0"/>
        <v>30337020</v>
      </c>
      <c r="I21" s="35">
        <f t="shared" si="0"/>
        <v>67599235</v>
      </c>
      <c r="J21" s="35">
        <f t="shared" si="0"/>
        <v>244809929</v>
      </c>
      <c r="K21" s="35">
        <f t="shared" si="0"/>
        <v>40918067</v>
      </c>
      <c r="L21" s="35">
        <f t="shared" si="0"/>
        <v>14836759</v>
      </c>
      <c r="M21" s="35">
        <f t="shared" si="0"/>
        <v>141505655</v>
      </c>
      <c r="N21" s="35">
        <f t="shared" si="0"/>
        <v>197260481</v>
      </c>
      <c r="O21" s="35">
        <f t="shared" si="0"/>
        <v>34217569</v>
      </c>
      <c r="P21" s="35">
        <f t="shared" si="0"/>
        <v>39289047</v>
      </c>
      <c r="Q21" s="35">
        <f t="shared" si="0"/>
        <v>70240255</v>
      </c>
      <c r="R21" s="35">
        <f t="shared" si="0"/>
        <v>143746871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585817281</v>
      </c>
      <c r="X21" s="35">
        <f t="shared" si="0"/>
        <v>527910129</v>
      </c>
      <c r="Y21" s="35">
        <f t="shared" si="0"/>
        <v>57907152</v>
      </c>
      <c r="Z21" s="36">
        <f>+IF(X21&lt;&gt;0,+(Y21/X21)*100,0)</f>
        <v>10.969130694592147</v>
      </c>
      <c r="AA21" s="33">
        <f>SUM(AA5:AA20)</f>
        <v>703880503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289460415</v>
      </c>
      <c r="D24" s="6"/>
      <c r="E24" s="7">
        <v>269409336</v>
      </c>
      <c r="F24" s="8">
        <v>288494332</v>
      </c>
      <c r="G24" s="8">
        <v>1909693</v>
      </c>
      <c r="H24" s="8">
        <v>51821125</v>
      </c>
      <c r="I24" s="8">
        <v>25837501</v>
      </c>
      <c r="J24" s="8">
        <v>79568319</v>
      </c>
      <c r="K24" s="8">
        <v>26200941</v>
      </c>
      <c r="L24" s="8">
        <v>25547543</v>
      </c>
      <c r="M24" s="8">
        <v>26578632</v>
      </c>
      <c r="N24" s="8">
        <v>78327116</v>
      </c>
      <c r="O24" s="8">
        <v>26308151</v>
      </c>
      <c r="P24" s="8">
        <v>26167038</v>
      </c>
      <c r="Q24" s="8">
        <v>26121029</v>
      </c>
      <c r="R24" s="8">
        <v>78596218</v>
      </c>
      <c r="S24" s="8"/>
      <c r="T24" s="8"/>
      <c r="U24" s="8"/>
      <c r="V24" s="8"/>
      <c r="W24" s="8">
        <v>236491653</v>
      </c>
      <c r="X24" s="8">
        <v>216369792</v>
      </c>
      <c r="Y24" s="8">
        <v>20121861</v>
      </c>
      <c r="Z24" s="2">
        <v>9.3</v>
      </c>
      <c r="AA24" s="6">
        <v>288494332</v>
      </c>
    </row>
    <row r="25" spans="1:27" ht="13.5">
      <c r="A25" s="25" t="s">
        <v>49</v>
      </c>
      <c r="B25" s="24"/>
      <c r="C25" s="6">
        <v>23635767</v>
      </c>
      <c r="D25" s="6"/>
      <c r="E25" s="7">
        <v>26277225</v>
      </c>
      <c r="F25" s="8">
        <v>24277225</v>
      </c>
      <c r="G25" s="8">
        <v>1977435</v>
      </c>
      <c r="H25" s="8">
        <v>-141855</v>
      </c>
      <c r="I25" s="8">
        <v>2018583</v>
      </c>
      <c r="J25" s="8">
        <v>3854163</v>
      </c>
      <c r="K25" s="8">
        <v>1883419</v>
      </c>
      <c r="L25" s="8">
        <v>2022592</v>
      </c>
      <c r="M25" s="8">
        <v>2021558</v>
      </c>
      <c r="N25" s="8">
        <v>5927569</v>
      </c>
      <c r="O25" s="8">
        <v>2006431</v>
      </c>
      <c r="P25" s="8">
        <v>4149749</v>
      </c>
      <c r="Q25" s="8">
        <v>2015416</v>
      </c>
      <c r="R25" s="8">
        <v>8171596</v>
      </c>
      <c r="S25" s="8"/>
      <c r="T25" s="8"/>
      <c r="U25" s="8"/>
      <c r="V25" s="8"/>
      <c r="W25" s="8">
        <v>17953328</v>
      </c>
      <c r="X25" s="8">
        <v>18207864</v>
      </c>
      <c r="Y25" s="8">
        <v>-254536</v>
      </c>
      <c r="Z25" s="2">
        <v>-1.4</v>
      </c>
      <c r="AA25" s="6">
        <v>24277225</v>
      </c>
    </row>
    <row r="26" spans="1:27" ht="13.5">
      <c r="A26" s="25" t="s">
        <v>50</v>
      </c>
      <c r="B26" s="24"/>
      <c r="C26" s="6">
        <v>19699167</v>
      </c>
      <c r="D26" s="6"/>
      <c r="E26" s="7">
        <v>75752871</v>
      </c>
      <c r="F26" s="8">
        <v>75752871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56814642</v>
      </c>
      <c r="Y26" s="8">
        <v>-56814642</v>
      </c>
      <c r="Z26" s="2">
        <v>-100</v>
      </c>
      <c r="AA26" s="6">
        <v>75752871</v>
      </c>
    </row>
    <row r="27" spans="1:27" ht="13.5">
      <c r="A27" s="25" t="s">
        <v>51</v>
      </c>
      <c r="B27" s="24"/>
      <c r="C27" s="6">
        <v>53140803</v>
      </c>
      <c r="D27" s="6"/>
      <c r="E27" s="7">
        <v>53325510</v>
      </c>
      <c r="F27" s="8">
        <v>53325510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39994119</v>
      </c>
      <c r="Y27" s="8">
        <v>-39994119</v>
      </c>
      <c r="Z27" s="2">
        <v>-100</v>
      </c>
      <c r="AA27" s="6">
        <v>53325510</v>
      </c>
    </row>
    <row r="28" spans="1:27" ht="13.5">
      <c r="A28" s="25" t="s">
        <v>52</v>
      </c>
      <c r="B28" s="24"/>
      <c r="C28" s="6">
        <v>1947690</v>
      </c>
      <c r="D28" s="6"/>
      <c r="E28" s="7">
        <v>1500000</v>
      </c>
      <c r="F28" s="8">
        <v>4000000</v>
      </c>
      <c r="G28" s="8"/>
      <c r="H28" s="8"/>
      <c r="I28" s="8">
        <v>1804274</v>
      </c>
      <c r="J28" s="8">
        <v>1804274</v>
      </c>
      <c r="K28" s="8"/>
      <c r="L28" s="8">
        <v>5176231</v>
      </c>
      <c r="M28" s="8">
        <v>1017894</v>
      </c>
      <c r="N28" s="8">
        <v>6194125</v>
      </c>
      <c r="O28" s="8"/>
      <c r="P28" s="8">
        <v>1889</v>
      </c>
      <c r="Q28" s="8"/>
      <c r="R28" s="8">
        <v>1889</v>
      </c>
      <c r="S28" s="8"/>
      <c r="T28" s="8"/>
      <c r="U28" s="8"/>
      <c r="V28" s="8"/>
      <c r="W28" s="8">
        <v>8000288</v>
      </c>
      <c r="X28" s="8">
        <v>2999997</v>
      </c>
      <c r="Y28" s="8">
        <v>5000291</v>
      </c>
      <c r="Z28" s="2">
        <v>166.68</v>
      </c>
      <c r="AA28" s="6">
        <v>4000000</v>
      </c>
    </row>
    <row r="29" spans="1:27" ht="13.5">
      <c r="A29" s="25" t="s">
        <v>53</v>
      </c>
      <c r="B29" s="24"/>
      <c r="C29" s="6">
        <v>224886716</v>
      </c>
      <c r="D29" s="6"/>
      <c r="E29" s="7">
        <v>253818400</v>
      </c>
      <c r="F29" s="8">
        <v>181817695</v>
      </c>
      <c r="G29" s="8"/>
      <c r="H29" s="8"/>
      <c r="I29" s="8">
        <v>30890379</v>
      </c>
      <c r="J29" s="8">
        <v>30890379</v>
      </c>
      <c r="K29" s="8"/>
      <c r="L29" s="8">
        <v>120441033</v>
      </c>
      <c r="M29" s="8">
        <v>2689789</v>
      </c>
      <c r="N29" s="8">
        <v>123130822</v>
      </c>
      <c r="O29" s="8">
        <v>17977676</v>
      </c>
      <c r="P29" s="8">
        <v>58648182</v>
      </c>
      <c r="Q29" s="8">
        <v>45518672</v>
      </c>
      <c r="R29" s="8">
        <v>122144530</v>
      </c>
      <c r="S29" s="8"/>
      <c r="T29" s="8"/>
      <c r="U29" s="8"/>
      <c r="V29" s="8"/>
      <c r="W29" s="8">
        <v>276165731</v>
      </c>
      <c r="X29" s="8">
        <v>136363266</v>
      </c>
      <c r="Y29" s="8">
        <v>139802465</v>
      </c>
      <c r="Z29" s="2">
        <v>102.52</v>
      </c>
      <c r="AA29" s="6">
        <v>181817695</v>
      </c>
    </row>
    <row r="30" spans="1:27" ht="13.5">
      <c r="A30" s="25" t="s">
        <v>54</v>
      </c>
      <c r="B30" s="24"/>
      <c r="C30" s="6">
        <v>2820272</v>
      </c>
      <c r="D30" s="6"/>
      <c r="E30" s="7">
        <v>7453468</v>
      </c>
      <c r="F30" s="8">
        <v>6102358</v>
      </c>
      <c r="G30" s="8"/>
      <c r="H30" s="8">
        <v>89423</v>
      </c>
      <c r="I30" s="8">
        <v>73535</v>
      </c>
      <c r="J30" s="8">
        <v>162958</v>
      </c>
      <c r="K30" s="8">
        <v>309609</v>
      </c>
      <c r="L30" s="8">
        <v>640682</v>
      </c>
      <c r="M30" s="8">
        <v>310487</v>
      </c>
      <c r="N30" s="8">
        <v>1260778</v>
      </c>
      <c r="O30" s="8">
        <v>181217</v>
      </c>
      <c r="P30" s="8">
        <v>51792</v>
      </c>
      <c r="Q30" s="8">
        <v>777575</v>
      </c>
      <c r="R30" s="8">
        <v>1010584</v>
      </c>
      <c r="S30" s="8"/>
      <c r="T30" s="8"/>
      <c r="U30" s="8"/>
      <c r="V30" s="8"/>
      <c r="W30" s="8">
        <v>2434320</v>
      </c>
      <c r="X30" s="8">
        <v>4576653</v>
      </c>
      <c r="Y30" s="8">
        <v>-2142333</v>
      </c>
      <c r="Z30" s="2">
        <v>-46.81</v>
      </c>
      <c r="AA30" s="6">
        <v>6102358</v>
      </c>
    </row>
    <row r="31" spans="1:27" ht="13.5">
      <c r="A31" s="25" t="s">
        <v>55</v>
      </c>
      <c r="B31" s="24"/>
      <c r="C31" s="6">
        <v>46544628</v>
      </c>
      <c r="D31" s="6"/>
      <c r="E31" s="7">
        <v>30195337</v>
      </c>
      <c r="F31" s="8">
        <v>24822801</v>
      </c>
      <c r="G31" s="8">
        <v>17787</v>
      </c>
      <c r="H31" s="8">
        <v>1208475</v>
      </c>
      <c r="I31" s="8">
        <v>876219</v>
      </c>
      <c r="J31" s="8">
        <v>2102481</v>
      </c>
      <c r="K31" s="8">
        <v>4836997</v>
      </c>
      <c r="L31" s="8">
        <v>3758468</v>
      </c>
      <c r="M31" s="8">
        <v>3870960</v>
      </c>
      <c r="N31" s="8">
        <v>12466425</v>
      </c>
      <c r="O31" s="8">
        <v>1284187</v>
      </c>
      <c r="P31" s="8">
        <v>6066378</v>
      </c>
      <c r="Q31" s="8">
        <v>2426348</v>
      </c>
      <c r="R31" s="8">
        <v>9776913</v>
      </c>
      <c r="S31" s="8"/>
      <c r="T31" s="8"/>
      <c r="U31" s="8"/>
      <c r="V31" s="8"/>
      <c r="W31" s="8">
        <v>24345819</v>
      </c>
      <c r="X31" s="8">
        <v>18616968</v>
      </c>
      <c r="Y31" s="8">
        <v>5728851</v>
      </c>
      <c r="Z31" s="2">
        <v>30.77</v>
      </c>
      <c r="AA31" s="6">
        <v>24822801</v>
      </c>
    </row>
    <row r="32" spans="1:27" ht="13.5">
      <c r="A32" s="25" t="s">
        <v>43</v>
      </c>
      <c r="B32" s="24"/>
      <c r="C32" s="6">
        <v>175000</v>
      </c>
      <c r="D32" s="6"/>
      <c r="E32" s="7">
        <v>4910873</v>
      </c>
      <c r="F32" s="8">
        <v>4910873</v>
      </c>
      <c r="G32" s="8"/>
      <c r="H32" s="8"/>
      <c r="I32" s="8"/>
      <c r="J32" s="8"/>
      <c r="K32" s="8"/>
      <c r="L32" s="8"/>
      <c r="M32" s="8"/>
      <c r="N32" s="8"/>
      <c r="O32" s="8"/>
      <c r="P32" s="8">
        <v>2871189</v>
      </c>
      <c r="Q32" s="8"/>
      <c r="R32" s="8">
        <v>2871189</v>
      </c>
      <c r="S32" s="8"/>
      <c r="T32" s="8"/>
      <c r="U32" s="8"/>
      <c r="V32" s="8"/>
      <c r="W32" s="8">
        <v>2871189</v>
      </c>
      <c r="X32" s="8">
        <v>3683151</v>
      </c>
      <c r="Y32" s="8">
        <v>-811962</v>
      </c>
      <c r="Z32" s="2">
        <v>-22.05</v>
      </c>
      <c r="AA32" s="6">
        <v>4910873</v>
      </c>
    </row>
    <row r="33" spans="1:27" ht="13.5">
      <c r="A33" s="25" t="s">
        <v>56</v>
      </c>
      <c r="B33" s="24"/>
      <c r="C33" s="6">
        <v>53569287</v>
      </c>
      <c r="D33" s="6"/>
      <c r="E33" s="7">
        <v>46987136</v>
      </c>
      <c r="F33" s="8">
        <v>39176838</v>
      </c>
      <c r="G33" s="8">
        <v>712098</v>
      </c>
      <c r="H33" s="8">
        <v>1949563</v>
      </c>
      <c r="I33" s="8">
        <v>2740802</v>
      </c>
      <c r="J33" s="8">
        <v>5402463</v>
      </c>
      <c r="K33" s="8">
        <v>3821011</v>
      </c>
      <c r="L33" s="8">
        <v>3684848</v>
      </c>
      <c r="M33" s="8">
        <v>5804489</v>
      </c>
      <c r="N33" s="8">
        <v>13310348</v>
      </c>
      <c r="O33" s="8">
        <v>10630846</v>
      </c>
      <c r="P33" s="8">
        <v>5106945</v>
      </c>
      <c r="Q33" s="8">
        <v>6254480</v>
      </c>
      <c r="R33" s="8">
        <v>21992271</v>
      </c>
      <c r="S33" s="8"/>
      <c r="T33" s="8"/>
      <c r="U33" s="8"/>
      <c r="V33" s="8"/>
      <c r="W33" s="8">
        <v>40705082</v>
      </c>
      <c r="X33" s="8">
        <v>29381913</v>
      </c>
      <c r="Y33" s="8">
        <v>11323169</v>
      </c>
      <c r="Z33" s="2">
        <v>38.54</v>
      </c>
      <c r="AA33" s="6">
        <v>39176838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715879745</v>
      </c>
      <c r="D35" s="33">
        <f>SUM(D24:D34)</f>
        <v>0</v>
      </c>
      <c r="E35" s="34">
        <f t="shared" si="1"/>
        <v>769630156</v>
      </c>
      <c r="F35" s="35">
        <f t="shared" si="1"/>
        <v>702680503</v>
      </c>
      <c r="G35" s="35">
        <f t="shared" si="1"/>
        <v>4617013</v>
      </c>
      <c r="H35" s="35">
        <f t="shared" si="1"/>
        <v>54926731</v>
      </c>
      <c r="I35" s="35">
        <f t="shared" si="1"/>
        <v>64241293</v>
      </c>
      <c r="J35" s="35">
        <f t="shared" si="1"/>
        <v>123785037</v>
      </c>
      <c r="K35" s="35">
        <f t="shared" si="1"/>
        <v>37051977</v>
      </c>
      <c r="L35" s="35">
        <f t="shared" si="1"/>
        <v>161271397</v>
      </c>
      <c r="M35" s="35">
        <f t="shared" si="1"/>
        <v>42293809</v>
      </c>
      <c r="N35" s="35">
        <f t="shared" si="1"/>
        <v>240617183</v>
      </c>
      <c r="O35" s="35">
        <f t="shared" si="1"/>
        <v>58388508</v>
      </c>
      <c r="P35" s="35">
        <f t="shared" si="1"/>
        <v>103063162</v>
      </c>
      <c r="Q35" s="35">
        <f t="shared" si="1"/>
        <v>83113520</v>
      </c>
      <c r="R35" s="35">
        <f t="shared" si="1"/>
        <v>244565190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608967410</v>
      </c>
      <c r="X35" s="35">
        <f t="shared" si="1"/>
        <v>527008365</v>
      </c>
      <c r="Y35" s="35">
        <f t="shared" si="1"/>
        <v>81959045</v>
      </c>
      <c r="Z35" s="36">
        <f>+IF(X35&lt;&gt;0,+(Y35/X35)*100,0)</f>
        <v>15.551754097869017</v>
      </c>
      <c r="AA35" s="33">
        <f>SUM(AA24:AA34)</f>
        <v>702680503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-91205337</v>
      </c>
      <c r="D37" s="46">
        <f>+D21-D35</f>
        <v>0</v>
      </c>
      <c r="E37" s="47">
        <f t="shared" si="2"/>
        <v>-97876579</v>
      </c>
      <c r="F37" s="48">
        <f t="shared" si="2"/>
        <v>1200000</v>
      </c>
      <c r="G37" s="48">
        <f t="shared" si="2"/>
        <v>142256661</v>
      </c>
      <c r="H37" s="48">
        <f t="shared" si="2"/>
        <v>-24589711</v>
      </c>
      <c r="I37" s="48">
        <f t="shared" si="2"/>
        <v>3357942</v>
      </c>
      <c r="J37" s="48">
        <f t="shared" si="2"/>
        <v>121024892</v>
      </c>
      <c r="K37" s="48">
        <f t="shared" si="2"/>
        <v>3866090</v>
      </c>
      <c r="L37" s="48">
        <f t="shared" si="2"/>
        <v>-146434638</v>
      </c>
      <c r="M37" s="48">
        <f t="shared" si="2"/>
        <v>99211846</v>
      </c>
      <c r="N37" s="48">
        <f t="shared" si="2"/>
        <v>-43356702</v>
      </c>
      <c r="O37" s="48">
        <f t="shared" si="2"/>
        <v>-24170939</v>
      </c>
      <c r="P37" s="48">
        <f t="shared" si="2"/>
        <v>-63774115</v>
      </c>
      <c r="Q37" s="48">
        <f t="shared" si="2"/>
        <v>-12873265</v>
      </c>
      <c r="R37" s="48">
        <f t="shared" si="2"/>
        <v>-100818319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-23150129</v>
      </c>
      <c r="X37" s="48">
        <f>IF(F21=F35,0,X21-X35)</f>
        <v>901764</v>
      </c>
      <c r="Y37" s="48">
        <f t="shared" si="2"/>
        <v>-24051893</v>
      </c>
      <c r="Z37" s="49">
        <f>+IF(X37&lt;&gt;0,+(Y37/X37)*100,0)</f>
        <v>-2667.2048340807573</v>
      </c>
      <c r="AA37" s="46">
        <f>+AA21-AA35</f>
        <v>1200000</v>
      </c>
    </row>
    <row r="38" spans="1:27" ht="22.5" customHeight="1">
      <c r="A38" s="50" t="s">
        <v>60</v>
      </c>
      <c r="B38" s="29"/>
      <c r="C38" s="6">
        <v>76263206</v>
      </c>
      <c r="D38" s="6"/>
      <c r="E38" s="7">
        <v>58854400</v>
      </c>
      <c r="F38" s="8">
        <v>74578388</v>
      </c>
      <c r="G38" s="8"/>
      <c r="H38" s="8"/>
      <c r="I38" s="8"/>
      <c r="J38" s="8"/>
      <c r="K38" s="8"/>
      <c r="L38" s="8"/>
      <c r="M38" s="8"/>
      <c r="N38" s="8"/>
      <c r="O38" s="8">
        <v>13040217</v>
      </c>
      <c r="P38" s="8">
        <v>4509900</v>
      </c>
      <c r="Q38" s="8">
        <v>16903000</v>
      </c>
      <c r="R38" s="8">
        <v>34453117</v>
      </c>
      <c r="S38" s="8"/>
      <c r="T38" s="8"/>
      <c r="U38" s="8"/>
      <c r="V38" s="8"/>
      <c r="W38" s="8">
        <v>34453117</v>
      </c>
      <c r="X38" s="8">
        <v>55933758</v>
      </c>
      <c r="Y38" s="8">
        <v>-21480641</v>
      </c>
      <c r="Z38" s="2">
        <v>-38.4</v>
      </c>
      <c r="AA38" s="6">
        <v>74578388</v>
      </c>
    </row>
    <row r="39" spans="1:27" ht="57" customHeight="1">
      <c r="A39" s="50" t="s">
        <v>61</v>
      </c>
      <c r="B39" s="29"/>
      <c r="C39" s="28">
        <v>53617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-14888514</v>
      </c>
      <c r="D41" s="56">
        <f>SUM(D37:D40)</f>
        <v>0</v>
      </c>
      <c r="E41" s="57">
        <f t="shared" si="3"/>
        <v>-39022179</v>
      </c>
      <c r="F41" s="58">
        <f t="shared" si="3"/>
        <v>75778388</v>
      </c>
      <c r="G41" s="58">
        <f t="shared" si="3"/>
        <v>142256661</v>
      </c>
      <c r="H41" s="58">
        <f t="shared" si="3"/>
        <v>-24589711</v>
      </c>
      <c r="I41" s="58">
        <f t="shared" si="3"/>
        <v>3357942</v>
      </c>
      <c r="J41" s="58">
        <f t="shared" si="3"/>
        <v>121024892</v>
      </c>
      <c r="K41" s="58">
        <f t="shared" si="3"/>
        <v>3866090</v>
      </c>
      <c r="L41" s="58">
        <f t="shared" si="3"/>
        <v>-146434638</v>
      </c>
      <c r="M41" s="58">
        <f t="shared" si="3"/>
        <v>99211846</v>
      </c>
      <c r="N41" s="58">
        <f t="shared" si="3"/>
        <v>-43356702</v>
      </c>
      <c r="O41" s="58">
        <f t="shared" si="3"/>
        <v>-11130722</v>
      </c>
      <c r="P41" s="58">
        <f t="shared" si="3"/>
        <v>-59264215</v>
      </c>
      <c r="Q41" s="58">
        <f t="shared" si="3"/>
        <v>4029735</v>
      </c>
      <c r="R41" s="58">
        <f t="shared" si="3"/>
        <v>-66365202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11302988</v>
      </c>
      <c r="X41" s="58">
        <f t="shared" si="3"/>
        <v>56835522</v>
      </c>
      <c r="Y41" s="58">
        <f t="shared" si="3"/>
        <v>-45532534</v>
      </c>
      <c r="Z41" s="59">
        <f>+IF(X41&lt;&gt;0,+(Y41/X41)*100,0)</f>
        <v>-80.112810435699</v>
      </c>
      <c r="AA41" s="56">
        <f>SUM(AA37:AA40)</f>
        <v>75778388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-14888514</v>
      </c>
      <c r="D43" s="64">
        <f>+D41-D42</f>
        <v>0</v>
      </c>
      <c r="E43" s="65">
        <f t="shared" si="4"/>
        <v>-39022179</v>
      </c>
      <c r="F43" s="66">
        <f t="shared" si="4"/>
        <v>75778388</v>
      </c>
      <c r="G43" s="66">
        <f t="shared" si="4"/>
        <v>142256661</v>
      </c>
      <c r="H43" s="66">
        <f t="shared" si="4"/>
        <v>-24589711</v>
      </c>
      <c r="I43" s="66">
        <f t="shared" si="4"/>
        <v>3357942</v>
      </c>
      <c r="J43" s="66">
        <f t="shared" si="4"/>
        <v>121024892</v>
      </c>
      <c r="K43" s="66">
        <f t="shared" si="4"/>
        <v>3866090</v>
      </c>
      <c r="L43" s="66">
        <f t="shared" si="4"/>
        <v>-146434638</v>
      </c>
      <c r="M43" s="66">
        <f t="shared" si="4"/>
        <v>99211846</v>
      </c>
      <c r="N43" s="66">
        <f t="shared" si="4"/>
        <v>-43356702</v>
      </c>
      <c r="O43" s="66">
        <f t="shared" si="4"/>
        <v>-11130722</v>
      </c>
      <c r="P43" s="66">
        <f t="shared" si="4"/>
        <v>-59264215</v>
      </c>
      <c r="Q43" s="66">
        <f t="shared" si="4"/>
        <v>4029735</v>
      </c>
      <c r="R43" s="66">
        <f t="shared" si="4"/>
        <v>-66365202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11302988</v>
      </c>
      <c r="X43" s="66">
        <f t="shared" si="4"/>
        <v>56835522</v>
      </c>
      <c r="Y43" s="66">
        <f t="shared" si="4"/>
        <v>-45532534</v>
      </c>
      <c r="Z43" s="67">
        <f>+IF(X43&lt;&gt;0,+(Y43/X43)*100,0)</f>
        <v>-80.112810435699</v>
      </c>
      <c r="AA43" s="64">
        <f>+AA41-AA42</f>
        <v>75778388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-14888514</v>
      </c>
      <c r="D45" s="56">
        <f>SUM(D43:D44)</f>
        <v>0</v>
      </c>
      <c r="E45" s="57">
        <f t="shared" si="5"/>
        <v>-39022179</v>
      </c>
      <c r="F45" s="58">
        <f t="shared" si="5"/>
        <v>75778388</v>
      </c>
      <c r="G45" s="58">
        <f t="shared" si="5"/>
        <v>142256661</v>
      </c>
      <c r="H45" s="58">
        <f t="shared" si="5"/>
        <v>-24589711</v>
      </c>
      <c r="I45" s="58">
        <f t="shared" si="5"/>
        <v>3357942</v>
      </c>
      <c r="J45" s="58">
        <f t="shared" si="5"/>
        <v>121024892</v>
      </c>
      <c r="K45" s="58">
        <f t="shared" si="5"/>
        <v>3866090</v>
      </c>
      <c r="L45" s="58">
        <f t="shared" si="5"/>
        <v>-146434638</v>
      </c>
      <c r="M45" s="58">
        <f t="shared" si="5"/>
        <v>99211846</v>
      </c>
      <c r="N45" s="58">
        <f t="shared" si="5"/>
        <v>-43356702</v>
      </c>
      <c r="O45" s="58">
        <f t="shared" si="5"/>
        <v>-11130722</v>
      </c>
      <c r="P45" s="58">
        <f t="shared" si="5"/>
        <v>-59264215</v>
      </c>
      <c r="Q45" s="58">
        <f t="shared" si="5"/>
        <v>4029735</v>
      </c>
      <c r="R45" s="58">
        <f t="shared" si="5"/>
        <v>-66365202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11302988</v>
      </c>
      <c r="X45" s="58">
        <f t="shared" si="5"/>
        <v>56835522</v>
      </c>
      <c r="Y45" s="58">
        <f t="shared" si="5"/>
        <v>-45532534</v>
      </c>
      <c r="Z45" s="59">
        <f>+IF(X45&lt;&gt;0,+(Y45/X45)*100,0)</f>
        <v>-80.112810435699</v>
      </c>
      <c r="AA45" s="56">
        <f>SUM(AA43:AA44)</f>
        <v>75778388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-14888514</v>
      </c>
      <c r="D47" s="71">
        <f>SUM(D45:D46)</f>
        <v>0</v>
      </c>
      <c r="E47" s="72">
        <f t="shared" si="6"/>
        <v>-39022179</v>
      </c>
      <c r="F47" s="73">
        <f t="shared" si="6"/>
        <v>75778388</v>
      </c>
      <c r="G47" s="73">
        <f t="shared" si="6"/>
        <v>142256661</v>
      </c>
      <c r="H47" s="74">
        <f t="shared" si="6"/>
        <v>-24589711</v>
      </c>
      <c r="I47" s="74">
        <f t="shared" si="6"/>
        <v>3357942</v>
      </c>
      <c r="J47" s="74">
        <f t="shared" si="6"/>
        <v>121024892</v>
      </c>
      <c r="K47" s="74">
        <f t="shared" si="6"/>
        <v>3866090</v>
      </c>
      <c r="L47" s="74">
        <f t="shared" si="6"/>
        <v>-146434638</v>
      </c>
      <c r="M47" s="73">
        <f t="shared" si="6"/>
        <v>99211846</v>
      </c>
      <c r="N47" s="73">
        <f t="shared" si="6"/>
        <v>-43356702</v>
      </c>
      <c r="O47" s="74">
        <f t="shared" si="6"/>
        <v>-11130722</v>
      </c>
      <c r="P47" s="74">
        <f t="shared" si="6"/>
        <v>-59264215</v>
      </c>
      <c r="Q47" s="74">
        <f t="shared" si="6"/>
        <v>4029735</v>
      </c>
      <c r="R47" s="74">
        <f t="shared" si="6"/>
        <v>-66365202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11302988</v>
      </c>
      <c r="X47" s="74">
        <f t="shared" si="6"/>
        <v>56835522</v>
      </c>
      <c r="Y47" s="74">
        <f t="shared" si="6"/>
        <v>-45532534</v>
      </c>
      <c r="Z47" s="75">
        <f>+IF(X47&lt;&gt;0,+(Y47/X47)*100,0)</f>
        <v>-80.112810435699</v>
      </c>
      <c r="AA47" s="76">
        <f>SUM(AA45:AA46)</f>
        <v>75778388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249350516</v>
      </c>
      <c r="D7" s="6"/>
      <c r="E7" s="7">
        <v>187502717</v>
      </c>
      <c r="F7" s="8">
        <v>244291799</v>
      </c>
      <c r="G7" s="8">
        <v>20706129</v>
      </c>
      <c r="H7" s="8">
        <v>12890770</v>
      </c>
      <c r="I7" s="8">
        <v>21489543</v>
      </c>
      <c r="J7" s="8">
        <v>55086442</v>
      </c>
      <c r="K7" s="8">
        <v>20172953</v>
      </c>
      <c r="L7" s="8">
        <v>21987712</v>
      </c>
      <c r="M7" s="8">
        <v>20132647</v>
      </c>
      <c r="N7" s="8">
        <v>62293312</v>
      </c>
      <c r="O7" s="8">
        <v>21820477</v>
      </c>
      <c r="P7" s="8">
        <v>20794064</v>
      </c>
      <c r="Q7" s="8">
        <v>20924146</v>
      </c>
      <c r="R7" s="8">
        <v>63538687</v>
      </c>
      <c r="S7" s="8"/>
      <c r="T7" s="8"/>
      <c r="U7" s="8"/>
      <c r="V7" s="8"/>
      <c r="W7" s="8">
        <v>180918441</v>
      </c>
      <c r="X7" s="8">
        <v>183218832</v>
      </c>
      <c r="Y7" s="8">
        <v>-2300391</v>
      </c>
      <c r="Z7" s="2">
        <v>-1.26</v>
      </c>
      <c r="AA7" s="6">
        <v>244291799</v>
      </c>
    </row>
    <row r="8" spans="1:27" ht="13.5">
      <c r="A8" s="25" t="s">
        <v>34</v>
      </c>
      <c r="B8" s="24"/>
      <c r="C8" s="6">
        <v>56116034</v>
      </c>
      <c r="D8" s="6"/>
      <c r="E8" s="7">
        <v>56958543</v>
      </c>
      <c r="F8" s="8">
        <v>59240284</v>
      </c>
      <c r="G8" s="8">
        <v>4940875</v>
      </c>
      <c r="H8" s="8">
        <v>4926568</v>
      </c>
      <c r="I8" s="8">
        <v>4952700</v>
      </c>
      <c r="J8" s="8">
        <v>14820143</v>
      </c>
      <c r="K8" s="8">
        <v>4939553</v>
      </c>
      <c r="L8" s="8">
        <v>4948133</v>
      </c>
      <c r="M8" s="8">
        <v>4949919</v>
      </c>
      <c r="N8" s="8">
        <v>14837605</v>
      </c>
      <c r="O8" s="8">
        <v>4948718</v>
      </c>
      <c r="P8" s="8">
        <v>4946619</v>
      </c>
      <c r="Q8" s="8">
        <v>4947522</v>
      </c>
      <c r="R8" s="8">
        <v>14842859</v>
      </c>
      <c r="S8" s="8"/>
      <c r="T8" s="8"/>
      <c r="U8" s="8"/>
      <c r="V8" s="8"/>
      <c r="W8" s="8">
        <v>44500607</v>
      </c>
      <c r="X8" s="8">
        <v>44430201</v>
      </c>
      <c r="Y8" s="8">
        <v>70406</v>
      </c>
      <c r="Z8" s="2">
        <v>0.16</v>
      </c>
      <c r="AA8" s="6">
        <v>59240284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289380</v>
      </c>
      <c r="F11" s="8">
        <v>289380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217035</v>
      </c>
      <c r="Y11" s="8">
        <v>-217035</v>
      </c>
      <c r="Z11" s="2">
        <v>-100</v>
      </c>
      <c r="AA11" s="6">
        <v>289380</v>
      </c>
    </row>
    <row r="12" spans="1:27" ht="13.5">
      <c r="A12" s="25" t="s">
        <v>37</v>
      </c>
      <c r="B12" s="29"/>
      <c r="C12" s="6">
        <v>35663705</v>
      </c>
      <c r="D12" s="6"/>
      <c r="E12" s="7">
        <v>34811696</v>
      </c>
      <c r="F12" s="8">
        <v>36036101</v>
      </c>
      <c r="G12" s="8">
        <v>2684398</v>
      </c>
      <c r="H12" s="8">
        <v>3010199</v>
      </c>
      <c r="I12" s="8">
        <v>932615</v>
      </c>
      <c r="J12" s="8">
        <v>6627212</v>
      </c>
      <c r="K12" s="8">
        <v>2457349</v>
      </c>
      <c r="L12" s="8">
        <v>2642479</v>
      </c>
      <c r="M12" s="8">
        <v>2720992</v>
      </c>
      <c r="N12" s="8">
        <v>7820820</v>
      </c>
      <c r="O12" s="8">
        <v>2202029</v>
      </c>
      <c r="P12" s="8">
        <v>1290774</v>
      </c>
      <c r="Q12" s="8">
        <v>573118</v>
      </c>
      <c r="R12" s="8">
        <v>4065921</v>
      </c>
      <c r="S12" s="8"/>
      <c r="T12" s="8"/>
      <c r="U12" s="8"/>
      <c r="V12" s="8"/>
      <c r="W12" s="8">
        <v>18513953</v>
      </c>
      <c r="X12" s="8">
        <v>27027072</v>
      </c>
      <c r="Y12" s="8">
        <v>-8513119</v>
      </c>
      <c r="Z12" s="2">
        <v>-31.5</v>
      </c>
      <c r="AA12" s="6">
        <v>36036101</v>
      </c>
    </row>
    <row r="13" spans="1:27" ht="13.5">
      <c r="A13" s="23" t="s">
        <v>38</v>
      </c>
      <c r="B13" s="29"/>
      <c r="C13" s="6">
        <v>38687414</v>
      </c>
      <c r="D13" s="6"/>
      <c r="E13" s="7">
        <v>34090106</v>
      </c>
      <c r="F13" s="8">
        <v>38495455</v>
      </c>
      <c r="G13" s="8">
        <v>4263795</v>
      </c>
      <c r="H13" s="8">
        <v>4439263</v>
      </c>
      <c r="I13" s="8">
        <v>4457493</v>
      </c>
      <c r="J13" s="8">
        <v>13160551</v>
      </c>
      <c r="K13" s="8">
        <v>4963494</v>
      </c>
      <c r="L13" s="8">
        <v>4975153</v>
      </c>
      <c r="M13" s="8">
        <v>5162215</v>
      </c>
      <c r="N13" s="8">
        <v>15100862</v>
      </c>
      <c r="O13" s="8">
        <v>5227054</v>
      </c>
      <c r="P13" s="8">
        <v>5415154</v>
      </c>
      <c r="Q13" s="8">
        <v>5000819</v>
      </c>
      <c r="R13" s="8">
        <v>15643027</v>
      </c>
      <c r="S13" s="8"/>
      <c r="T13" s="8"/>
      <c r="U13" s="8"/>
      <c r="V13" s="8"/>
      <c r="W13" s="8">
        <v>43904440</v>
      </c>
      <c r="X13" s="8">
        <v>28871586</v>
      </c>
      <c r="Y13" s="8">
        <v>15032854</v>
      </c>
      <c r="Z13" s="2">
        <v>52.07</v>
      </c>
      <c r="AA13" s="6">
        <v>38495455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596831653</v>
      </c>
      <c r="D18" s="6"/>
      <c r="E18" s="7">
        <v>633214738</v>
      </c>
      <c r="F18" s="8">
        <v>725119759</v>
      </c>
      <c r="G18" s="8">
        <v>2979709</v>
      </c>
      <c r="H18" s="8">
        <v>4192792</v>
      </c>
      <c r="I18" s="8">
        <v>4921248</v>
      </c>
      <c r="J18" s="8">
        <v>12093749</v>
      </c>
      <c r="K18" s="8">
        <v>229493535</v>
      </c>
      <c r="L18" s="8">
        <v>7457358</v>
      </c>
      <c r="M18" s="8">
        <v>67737634</v>
      </c>
      <c r="N18" s="8">
        <v>304688527</v>
      </c>
      <c r="O18" s="8">
        <v>184403939</v>
      </c>
      <c r="P18" s="8">
        <v>12789556</v>
      </c>
      <c r="Q18" s="8">
        <v>95800013</v>
      </c>
      <c r="R18" s="8">
        <v>292993508</v>
      </c>
      <c r="S18" s="8"/>
      <c r="T18" s="8"/>
      <c r="U18" s="8"/>
      <c r="V18" s="8"/>
      <c r="W18" s="8">
        <v>609775784</v>
      </c>
      <c r="X18" s="8">
        <v>543839769</v>
      </c>
      <c r="Y18" s="8">
        <v>65936015</v>
      </c>
      <c r="Z18" s="2">
        <v>12.12</v>
      </c>
      <c r="AA18" s="6">
        <v>725119759</v>
      </c>
    </row>
    <row r="19" spans="1:27" ht="13.5">
      <c r="A19" s="23" t="s">
        <v>44</v>
      </c>
      <c r="B19" s="29"/>
      <c r="C19" s="6">
        <v>746616</v>
      </c>
      <c r="D19" s="6"/>
      <c r="E19" s="7">
        <v>1154476</v>
      </c>
      <c r="F19" s="26">
        <v>77985397</v>
      </c>
      <c r="G19" s="26">
        <v>97353</v>
      </c>
      <c r="H19" s="26">
        <v>1026463</v>
      </c>
      <c r="I19" s="26">
        <v>2499968</v>
      </c>
      <c r="J19" s="26">
        <v>3623784</v>
      </c>
      <c r="K19" s="26">
        <v>2849571</v>
      </c>
      <c r="L19" s="26">
        <v>3253476</v>
      </c>
      <c r="M19" s="26">
        <v>16198350</v>
      </c>
      <c r="N19" s="26">
        <v>22301397</v>
      </c>
      <c r="O19" s="26">
        <v>275925</v>
      </c>
      <c r="P19" s="26">
        <v>2496942</v>
      </c>
      <c r="Q19" s="26">
        <v>5545199</v>
      </c>
      <c r="R19" s="26">
        <v>8318066</v>
      </c>
      <c r="S19" s="26"/>
      <c r="T19" s="26"/>
      <c r="U19" s="26"/>
      <c r="V19" s="26"/>
      <c r="W19" s="26">
        <v>34243247</v>
      </c>
      <c r="X19" s="26">
        <v>58489029</v>
      </c>
      <c r="Y19" s="26">
        <v>-24245782</v>
      </c>
      <c r="Z19" s="27">
        <v>-41.45</v>
      </c>
      <c r="AA19" s="28">
        <v>77985397</v>
      </c>
    </row>
    <row r="20" spans="1:27" ht="13.5">
      <c r="A20" s="23" t="s">
        <v>45</v>
      </c>
      <c r="B20" s="29"/>
      <c r="C20" s="6"/>
      <c r="D20" s="6"/>
      <c r="E20" s="7">
        <v>200000</v>
      </c>
      <c r="F20" s="8">
        <v>200000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149994</v>
      </c>
      <c r="Y20" s="8">
        <v>-149994</v>
      </c>
      <c r="Z20" s="2">
        <v>-100</v>
      </c>
      <c r="AA20" s="6">
        <v>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977395938</v>
      </c>
      <c r="D21" s="33">
        <f t="shared" si="0"/>
        <v>0</v>
      </c>
      <c r="E21" s="34">
        <f t="shared" si="0"/>
        <v>948221656</v>
      </c>
      <c r="F21" s="35">
        <f t="shared" si="0"/>
        <v>1181658175</v>
      </c>
      <c r="G21" s="35">
        <f t="shared" si="0"/>
        <v>35672259</v>
      </c>
      <c r="H21" s="35">
        <f t="shared" si="0"/>
        <v>30486055</v>
      </c>
      <c r="I21" s="35">
        <f t="shared" si="0"/>
        <v>39253567</v>
      </c>
      <c r="J21" s="35">
        <f t="shared" si="0"/>
        <v>105411881</v>
      </c>
      <c r="K21" s="35">
        <f t="shared" si="0"/>
        <v>264876455</v>
      </c>
      <c r="L21" s="35">
        <f t="shared" si="0"/>
        <v>45264311</v>
      </c>
      <c r="M21" s="35">
        <f t="shared" si="0"/>
        <v>116901757</v>
      </c>
      <c r="N21" s="35">
        <f t="shared" si="0"/>
        <v>427042523</v>
      </c>
      <c r="O21" s="35">
        <f t="shared" si="0"/>
        <v>218878142</v>
      </c>
      <c r="P21" s="35">
        <f t="shared" si="0"/>
        <v>47733109</v>
      </c>
      <c r="Q21" s="35">
        <f t="shared" si="0"/>
        <v>132790817</v>
      </c>
      <c r="R21" s="35">
        <f t="shared" si="0"/>
        <v>399402068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931856472</v>
      </c>
      <c r="X21" s="35">
        <f t="shared" si="0"/>
        <v>886243518</v>
      </c>
      <c r="Y21" s="35">
        <f t="shared" si="0"/>
        <v>45612954</v>
      </c>
      <c r="Z21" s="36">
        <f>+IF(X21&lt;&gt;0,+(Y21/X21)*100,0)</f>
        <v>5.146774342895673</v>
      </c>
      <c r="AA21" s="33">
        <f>SUM(AA5:AA20)</f>
        <v>1181658175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342167045</v>
      </c>
      <c r="D24" s="6"/>
      <c r="E24" s="7">
        <v>337874359</v>
      </c>
      <c r="F24" s="8">
        <v>344682232</v>
      </c>
      <c r="G24" s="8">
        <v>26751950</v>
      </c>
      <c r="H24" s="8">
        <v>26411649</v>
      </c>
      <c r="I24" s="8">
        <v>26857424</v>
      </c>
      <c r="J24" s="8">
        <v>80021023</v>
      </c>
      <c r="K24" s="8">
        <v>28097947</v>
      </c>
      <c r="L24" s="8">
        <v>27319376</v>
      </c>
      <c r="M24" s="8">
        <v>43434964</v>
      </c>
      <c r="N24" s="8">
        <v>98852287</v>
      </c>
      <c r="O24" s="8">
        <v>27367312</v>
      </c>
      <c r="P24" s="8">
        <v>27886049</v>
      </c>
      <c r="Q24" s="8">
        <v>27339564</v>
      </c>
      <c r="R24" s="8">
        <v>82592925</v>
      </c>
      <c r="S24" s="8"/>
      <c r="T24" s="8"/>
      <c r="U24" s="8"/>
      <c r="V24" s="8"/>
      <c r="W24" s="8">
        <v>261466235</v>
      </c>
      <c r="X24" s="8">
        <v>258510375</v>
      </c>
      <c r="Y24" s="8">
        <v>2955860</v>
      </c>
      <c r="Z24" s="2">
        <v>1.14</v>
      </c>
      <c r="AA24" s="6">
        <v>344682232</v>
      </c>
    </row>
    <row r="25" spans="1:27" ht="13.5">
      <c r="A25" s="25" t="s">
        <v>49</v>
      </c>
      <c r="B25" s="24"/>
      <c r="C25" s="6">
        <v>11665226</v>
      </c>
      <c r="D25" s="6"/>
      <c r="E25" s="7">
        <v>13902286</v>
      </c>
      <c r="F25" s="8">
        <v>12427286</v>
      </c>
      <c r="G25" s="8">
        <v>951133</v>
      </c>
      <c r="H25" s="8">
        <v>990589</v>
      </c>
      <c r="I25" s="8">
        <v>970434</v>
      </c>
      <c r="J25" s="8">
        <v>2912156</v>
      </c>
      <c r="K25" s="8">
        <v>990589</v>
      </c>
      <c r="L25" s="8">
        <v>976767</v>
      </c>
      <c r="M25" s="8">
        <v>986083</v>
      </c>
      <c r="N25" s="8">
        <v>2953439</v>
      </c>
      <c r="O25" s="8">
        <v>1006715</v>
      </c>
      <c r="P25" s="8">
        <v>1025941</v>
      </c>
      <c r="Q25" s="8">
        <v>996888</v>
      </c>
      <c r="R25" s="8">
        <v>3029544</v>
      </c>
      <c r="S25" s="8"/>
      <c r="T25" s="8"/>
      <c r="U25" s="8"/>
      <c r="V25" s="8"/>
      <c r="W25" s="8">
        <v>8895139</v>
      </c>
      <c r="X25" s="8">
        <v>9320400</v>
      </c>
      <c r="Y25" s="8">
        <v>-425261</v>
      </c>
      <c r="Z25" s="2">
        <v>-4.56</v>
      </c>
      <c r="AA25" s="6">
        <v>12427286</v>
      </c>
    </row>
    <row r="26" spans="1:27" ht="13.5">
      <c r="A26" s="25" t="s">
        <v>50</v>
      </c>
      <c r="B26" s="24"/>
      <c r="C26" s="6">
        <v>173390698</v>
      </c>
      <c r="D26" s="6"/>
      <c r="E26" s="7">
        <v>200000000</v>
      </c>
      <c r="F26" s="8">
        <v>129734521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97300890</v>
      </c>
      <c r="Y26" s="8">
        <v>-97300890</v>
      </c>
      <c r="Z26" s="2">
        <v>-100</v>
      </c>
      <c r="AA26" s="6">
        <v>129734521</v>
      </c>
    </row>
    <row r="27" spans="1:27" ht="13.5">
      <c r="A27" s="25" t="s">
        <v>51</v>
      </c>
      <c r="B27" s="24"/>
      <c r="C27" s="6">
        <v>155529513</v>
      </c>
      <c r="D27" s="6"/>
      <c r="E27" s="7">
        <v>140000000</v>
      </c>
      <c r="F27" s="8">
        <v>155000000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116249742</v>
      </c>
      <c r="Y27" s="8">
        <v>-116249742</v>
      </c>
      <c r="Z27" s="2">
        <v>-100</v>
      </c>
      <c r="AA27" s="6">
        <v>155000000</v>
      </c>
    </row>
    <row r="28" spans="1:27" ht="13.5">
      <c r="A28" s="25" t="s">
        <v>52</v>
      </c>
      <c r="B28" s="24"/>
      <c r="C28" s="6">
        <v>-29543</v>
      </c>
      <c r="D28" s="6"/>
      <c r="E28" s="7"/>
      <c r="F28" s="8">
        <v>40000</v>
      </c>
      <c r="G28" s="8"/>
      <c r="H28" s="8">
        <v>10662</v>
      </c>
      <c r="I28" s="8">
        <v>5046</v>
      </c>
      <c r="J28" s="8">
        <v>15708</v>
      </c>
      <c r="K28" s="8">
        <v>8868</v>
      </c>
      <c r="L28" s="8">
        <v>6258</v>
      </c>
      <c r="M28" s="8">
        <v>4780</v>
      </c>
      <c r="N28" s="8">
        <v>19906</v>
      </c>
      <c r="O28" s="8">
        <v>10841</v>
      </c>
      <c r="P28" s="8">
        <v>4341</v>
      </c>
      <c r="Q28" s="8">
        <v>4499</v>
      </c>
      <c r="R28" s="8">
        <v>19681</v>
      </c>
      <c r="S28" s="8"/>
      <c r="T28" s="8"/>
      <c r="U28" s="8"/>
      <c r="V28" s="8"/>
      <c r="W28" s="8">
        <v>55295</v>
      </c>
      <c r="X28" s="8">
        <v>29997</v>
      </c>
      <c r="Y28" s="8">
        <v>25298</v>
      </c>
      <c r="Z28" s="2">
        <v>84.34</v>
      </c>
      <c r="AA28" s="6">
        <v>40000</v>
      </c>
    </row>
    <row r="29" spans="1:27" ht="13.5">
      <c r="A29" s="25" t="s">
        <v>53</v>
      </c>
      <c r="B29" s="24"/>
      <c r="C29" s="6">
        <v>19156293</v>
      </c>
      <c r="D29" s="6"/>
      <c r="E29" s="7">
        <v>26138516</v>
      </c>
      <c r="F29" s="8">
        <v>20305670</v>
      </c>
      <c r="G29" s="8"/>
      <c r="H29" s="8"/>
      <c r="I29" s="8"/>
      <c r="J29" s="8"/>
      <c r="K29" s="8">
        <v>1859679</v>
      </c>
      <c r="L29" s="8">
        <v>2972653</v>
      </c>
      <c r="M29" s="8">
        <v>155727</v>
      </c>
      <c r="N29" s="8">
        <v>4988059</v>
      </c>
      <c r="O29" s="8">
        <v>2650539</v>
      </c>
      <c r="P29" s="8">
        <v>1521903</v>
      </c>
      <c r="Q29" s="8">
        <v>3678823</v>
      </c>
      <c r="R29" s="8">
        <v>7851265</v>
      </c>
      <c r="S29" s="8"/>
      <c r="T29" s="8"/>
      <c r="U29" s="8"/>
      <c r="V29" s="8"/>
      <c r="W29" s="8">
        <v>12839324</v>
      </c>
      <c r="X29" s="8">
        <v>15229251</v>
      </c>
      <c r="Y29" s="8">
        <v>-2389927</v>
      </c>
      <c r="Z29" s="2">
        <v>-15.69</v>
      </c>
      <c r="AA29" s="6">
        <v>20305670</v>
      </c>
    </row>
    <row r="30" spans="1:27" ht="13.5">
      <c r="A30" s="25" t="s">
        <v>54</v>
      </c>
      <c r="B30" s="24"/>
      <c r="C30" s="6">
        <v>15515047</v>
      </c>
      <c r="D30" s="6"/>
      <c r="E30" s="7">
        <v>25657092</v>
      </c>
      <c r="F30" s="8">
        <v>23181274</v>
      </c>
      <c r="G30" s="8">
        <v>168088</v>
      </c>
      <c r="H30" s="8">
        <v>5973537</v>
      </c>
      <c r="I30" s="8">
        <v>1428794</v>
      </c>
      <c r="J30" s="8">
        <v>7570419</v>
      </c>
      <c r="K30" s="8">
        <v>687995</v>
      </c>
      <c r="L30" s="8">
        <v>3070310</v>
      </c>
      <c r="M30" s="8">
        <v>649606</v>
      </c>
      <c r="N30" s="8">
        <v>4407911</v>
      </c>
      <c r="O30" s="8">
        <v>297719</v>
      </c>
      <c r="P30" s="8">
        <v>775625</v>
      </c>
      <c r="Q30" s="8">
        <v>2103584</v>
      </c>
      <c r="R30" s="8">
        <v>3176928</v>
      </c>
      <c r="S30" s="8"/>
      <c r="T30" s="8"/>
      <c r="U30" s="8"/>
      <c r="V30" s="8"/>
      <c r="W30" s="8">
        <v>15155258</v>
      </c>
      <c r="X30" s="8">
        <v>17385903</v>
      </c>
      <c r="Y30" s="8">
        <v>-2230645</v>
      </c>
      <c r="Z30" s="2">
        <v>-12.83</v>
      </c>
      <c r="AA30" s="6">
        <v>23181274</v>
      </c>
    </row>
    <row r="31" spans="1:27" ht="13.5">
      <c r="A31" s="25" t="s">
        <v>55</v>
      </c>
      <c r="B31" s="24"/>
      <c r="C31" s="6">
        <v>247204943</v>
      </c>
      <c r="D31" s="6"/>
      <c r="E31" s="7">
        <v>405548948</v>
      </c>
      <c r="F31" s="8">
        <v>283846794</v>
      </c>
      <c r="G31" s="8">
        <v>3170856</v>
      </c>
      <c r="H31" s="8">
        <v>21754184</v>
      </c>
      <c r="I31" s="8">
        <v>17085781</v>
      </c>
      <c r="J31" s="8">
        <v>42010821</v>
      </c>
      <c r="K31" s="8">
        <v>17459149</v>
      </c>
      <c r="L31" s="8">
        <v>13442157</v>
      </c>
      <c r="M31" s="8">
        <v>80947142</v>
      </c>
      <c r="N31" s="8">
        <v>111848448</v>
      </c>
      <c r="O31" s="8">
        <v>7558854</v>
      </c>
      <c r="P31" s="8">
        <v>16691989</v>
      </c>
      <c r="Q31" s="8">
        <v>30429585</v>
      </c>
      <c r="R31" s="8">
        <v>54680428</v>
      </c>
      <c r="S31" s="8"/>
      <c r="T31" s="8"/>
      <c r="U31" s="8"/>
      <c r="V31" s="8"/>
      <c r="W31" s="8">
        <v>208539697</v>
      </c>
      <c r="X31" s="8">
        <v>212884308</v>
      </c>
      <c r="Y31" s="8">
        <v>-4344611</v>
      </c>
      <c r="Z31" s="2">
        <v>-2.04</v>
      </c>
      <c r="AA31" s="6">
        <v>283846794</v>
      </c>
    </row>
    <row r="32" spans="1:27" ht="13.5">
      <c r="A32" s="25" t="s">
        <v>43</v>
      </c>
      <c r="B32" s="24"/>
      <c r="C32" s="6"/>
      <c r="D32" s="6"/>
      <c r="E32" s="7"/>
      <c r="F32" s="8">
        <v>31638081</v>
      </c>
      <c r="G32" s="8"/>
      <c r="H32" s="8"/>
      <c r="I32" s="8"/>
      <c r="J32" s="8"/>
      <c r="K32" s="8">
        <v>10919040</v>
      </c>
      <c r="L32" s="8">
        <v>1000000</v>
      </c>
      <c r="M32" s="8">
        <v>5459520</v>
      </c>
      <c r="N32" s="8">
        <v>17378560</v>
      </c>
      <c r="O32" s="8"/>
      <c r="P32" s="8"/>
      <c r="Q32" s="8">
        <v>11259520</v>
      </c>
      <c r="R32" s="8">
        <v>11259520</v>
      </c>
      <c r="S32" s="8"/>
      <c r="T32" s="8"/>
      <c r="U32" s="8"/>
      <c r="V32" s="8"/>
      <c r="W32" s="8">
        <v>28638080</v>
      </c>
      <c r="X32" s="8">
        <v>23728554</v>
      </c>
      <c r="Y32" s="8">
        <v>4909526</v>
      </c>
      <c r="Z32" s="2">
        <v>20.69</v>
      </c>
      <c r="AA32" s="6">
        <v>31638081</v>
      </c>
    </row>
    <row r="33" spans="1:27" ht="13.5">
      <c r="A33" s="25" t="s">
        <v>56</v>
      </c>
      <c r="B33" s="24"/>
      <c r="C33" s="6">
        <v>235173153</v>
      </c>
      <c r="D33" s="6"/>
      <c r="E33" s="7">
        <v>202287257</v>
      </c>
      <c r="F33" s="8">
        <v>125592353</v>
      </c>
      <c r="G33" s="8">
        <v>22033862</v>
      </c>
      <c r="H33" s="8">
        <v>10567939</v>
      </c>
      <c r="I33" s="8">
        <v>12137583</v>
      </c>
      <c r="J33" s="8">
        <v>44739384</v>
      </c>
      <c r="K33" s="8">
        <v>974206</v>
      </c>
      <c r="L33" s="8">
        <v>13169770</v>
      </c>
      <c r="M33" s="8">
        <v>11253466</v>
      </c>
      <c r="N33" s="8">
        <v>25397442</v>
      </c>
      <c r="O33" s="8">
        <v>9266797</v>
      </c>
      <c r="P33" s="8">
        <v>8048721</v>
      </c>
      <c r="Q33" s="8">
        <v>10983345</v>
      </c>
      <c r="R33" s="8">
        <v>28298863</v>
      </c>
      <c r="S33" s="8"/>
      <c r="T33" s="8"/>
      <c r="U33" s="8"/>
      <c r="V33" s="8"/>
      <c r="W33" s="8">
        <v>98435689</v>
      </c>
      <c r="X33" s="8">
        <v>94192704</v>
      </c>
      <c r="Y33" s="8">
        <v>4242985</v>
      </c>
      <c r="Z33" s="2">
        <v>4.5</v>
      </c>
      <c r="AA33" s="6">
        <v>125592353</v>
      </c>
    </row>
    <row r="34" spans="1:27" ht="13.5">
      <c r="A34" s="23" t="s">
        <v>57</v>
      </c>
      <c r="B34" s="29"/>
      <c r="C34" s="6">
        <v>155654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1199928029</v>
      </c>
      <c r="D35" s="33">
        <f>SUM(D24:D34)</f>
        <v>0</v>
      </c>
      <c r="E35" s="34">
        <f t="shared" si="1"/>
        <v>1351408458</v>
      </c>
      <c r="F35" s="35">
        <f t="shared" si="1"/>
        <v>1126448211</v>
      </c>
      <c r="G35" s="35">
        <f t="shared" si="1"/>
        <v>53075889</v>
      </c>
      <c r="H35" s="35">
        <f t="shared" si="1"/>
        <v>65708560</v>
      </c>
      <c r="I35" s="35">
        <f t="shared" si="1"/>
        <v>58485062</v>
      </c>
      <c r="J35" s="35">
        <f t="shared" si="1"/>
        <v>177269511</v>
      </c>
      <c r="K35" s="35">
        <f t="shared" si="1"/>
        <v>60997473</v>
      </c>
      <c r="L35" s="35">
        <f t="shared" si="1"/>
        <v>61957291</v>
      </c>
      <c r="M35" s="35">
        <f t="shared" si="1"/>
        <v>142891288</v>
      </c>
      <c r="N35" s="35">
        <f t="shared" si="1"/>
        <v>265846052</v>
      </c>
      <c r="O35" s="35">
        <f t="shared" si="1"/>
        <v>48158777</v>
      </c>
      <c r="P35" s="35">
        <f t="shared" si="1"/>
        <v>55954569</v>
      </c>
      <c r="Q35" s="35">
        <f t="shared" si="1"/>
        <v>86795808</v>
      </c>
      <c r="R35" s="35">
        <f t="shared" si="1"/>
        <v>190909154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634024717</v>
      </c>
      <c r="X35" s="35">
        <f t="shared" si="1"/>
        <v>844832124</v>
      </c>
      <c r="Y35" s="35">
        <f t="shared" si="1"/>
        <v>-210807407</v>
      </c>
      <c r="Z35" s="36">
        <f>+IF(X35&lt;&gt;0,+(Y35/X35)*100,0)</f>
        <v>-24.952579454708328</v>
      </c>
      <c r="AA35" s="33">
        <f>SUM(AA24:AA34)</f>
        <v>1126448211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-222532091</v>
      </c>
      <c r="D37" s="46">
        <f>+D21-D35</f>
        <v>0</v>
      </c>
      <c r="E37" s="47">
        <f t="shared" si="2"/>
        <v>-403186802</v>
      </c>
      <c r="F37" s="48">
        <f t="shared" si="2"/>
        <v>55209964</v>
      </c>
      <c r="G37" s="48">
        <f t="shared" si="2"/>
        <v>-17403630</v>
      </c>
      <c r="H37" s="48">
        <f t="shared" si="2"/>
        <v>-35222505</v>
      </c>
      <c r="I37" s="48">
        <f t="shared" si="2"/>
        <v>-19231495</v>
      </c>
      <c r="J37" s="48">
        <f t="shared" si="2"/>
        <v>-71857630</v>
      </c>
      <c r="K37" s="48">
        <f t="shared" si="2"/>
        <v>203878982</v>
      </c>
      <c r="L37" s="48">
        <f t="shared" si="2"/>
        <v>-16692980</v>
      </c>
      <c r="M37" s="48">
        <f t="shared" si="2"/>
        <v>-25989531</v>
      </c>
      <c r="N37" s="48">
        <f t="shared" si="2"/>
        <v>161196471</v>
      </c>
      <c r="O37" s="48">
        <f t="shared" si="2"/>
        <v>170719365</v>
      </c>
      <c r="P37" s="48">
        <f t="shared" si="2"/>
        <v>-8221460</v>
      </c>
      <c r="Q37" s="48">
        <f t="shared" si="2"/>
        <v>45995009</v>
      </c>
      <c r="R37" s="48">
        <f t="shared" si="2"/>
        <v>208492914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297831755</v>
      </c>
      <c r="X37" s="48">
        <f>IF(F21=F35,0,X21-X35)</f>
        <v>41411394</v>
      </c>
      <c r="Y37" s="48">
        <f t="shared" si="2"/>
        <v>256420361</v>
      </c>
      <c r="Z37" s="49">
        <f>+IF(X37&lt;&gt;0,+(Y37/X37)*100,0)</f>
        <v>619.2024373775005</v>
      </c>
      <c r="AA37" s="46">
        <f>+AA21-AA35</f>
        <v>55209964</v>
      </c>
    </row>
    <row r="38" spans="1:27" ht="22.5" customHeight="1">
      <c r="A38" s="50" t="s">
        <v>60</v>
      </c>
      <c r="B38" s="29"/>
      <c r="C38" s="6">
        <v>318276029</v>
      </c>
      <c r="D38" s="6"/>
      <c r="E38" s="7">
        <v>424611262</v>
      </c>
      <c r="F38" s="8">
        <v>412525588</v>
      </c>
      <c r="G38" s="8"/>
      <c r="H38" s="8">
        <v>6929715</v>
      </c>
      <c r="I38" s="8">
        <v>18529280</v>
      </c>
      <c r="J38" s="8">
        <v>25458995</v>
      </c>
      <c r="K38" s="8">
        <v>24453990</v>
      </c>
      <c r="L38" s="8">
        <v>38886627</v>
      </c>
      <c r="M38" s="8">
        <v>69669330</v>
      </c>
      <c r="N38" s="8">
        <v>133009947</v>
      </c>
      <c r="O38" s="8">
        <v>1769458</v>
      </c>
      <c r="P38" s="8">
        <v>17350556</v>
      </c>
      <c r="Q38" s="8">
        <v>35418917</v>
      </c>
      <c r="R38" s="8">
        <v>54538931</v>
      </c>
      <c r="S38" s="8"/>
      <c r="T38" s="8"/>
      <c r="U38" s="8"/>
      <c r="V38" s="8"/>
      <c r="W38" s="8">
        <v>213007873</v>
      </c>
      <c r="X38" s="8">
        <v>309394179</v>
      </c>
      <c r="Y38" s="8">
        <v>-96386306</v>
      </c>
      <c r="Z38" s="2">
        <v>-31.15</v>
      </c>
      <c r="AA38" s="6">
        <v>412525588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95743938</v>
      </c>
      <c r="D41" s="56">
        <f>SUM(D37:D40)</f>
        <v>0</v>
      </c>
      <c r="E41" s="57">
        <f t="shared" si="3"/>
        <v>21424460</v>
      </c>
      <c r="F41" s="58">
        <f t="shared" si="3"/>
        <v>467735552</v>
      </c>
      <c r="G41" s="58">
        <f t="shared" si="3"/>
        <v>-17403630</v>
      </c>
      <c r="H41" s="58">
        <f t="shared" si="3"/>
        <v>-28292790</v>
      </c>
      <c r="I41" s="58">
        <f t="shared" si="3"/>
        <v>-702215</v>
      </c>
      <c r="J41" s="58">
        <f t="shared" si="3"/>
        <v>-46398635</v>
      </c>
      <c r="K41" s="58">
        <f t="shared" si="3"/>
        <v>228332972</v>
      </c>
      <c r="L41" s="58">
        <f t="shared" si="3"/>
        <v>22193647</v>
      </c>
      <c r="M41" s="58">
        <f t="shared" si="3"/>
        <v>43679799</v>
      </c>
      <c r="N41" s="58">
        <f t="shared" si="3"/>
        <v>294206418</v>
      </c>
      <c r="O41" s="58">
        <f t="shared" si="3"/>
        <v>172488823</v>
      </c>
      <c r="P41" s="58">
        <f t="shared" si="3"/>
        <v>9129096</v>
      </c>
      <c r="Q41" s="58">
        <f t="shared" si="3"/>
        <v>81413926</v>
      </c>
      <c r="R41" s="58">
        <f t="shared" si="3"/>
        <v>263031845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510839628</v>
      </c>
      <c r="X41" s="58">
        <f t="shared" si="3"/>
        <v>350805573</v>
      </c>
      <c r="Y41" s="58">
        <f t="shared" si="3"/>
        <v>160034055</v>
      </c>
      <c r="Z41" s="59">
        <f>+IF(X41&lt;&gt;0,+(Y41/X41)*100,0)</f>
        <v>45.61901728967116</v>
      </c>
      <c r="AA41" s="56">
        <f>SUM(AA37:AA40)</f>
        <v>467735552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95743938</v>
      </c>
      <c r="D43" s="64">
        <f>+D41-D42</f>
        <v>0</v>
      </c>
      <c r="E43" s="65">
        <f t="shared" si="4"/>
        <v>21424460</v>
      </c>
      <c r="F43" s="66">
        <f t="shared" si="4"/>
        <v>467735552</v>
      </c>
      <c r="G43" s="66">
        <f t="shared" si="4"/>
        <v>-17403630</v>
      </c>
      <c r="H43" s="66">
        <f t="shared" si="4"/>
        <v>-28292790</v>
      </c>
      <c r="I43" s="66">
        <f t="shared" si="4"/>
        <v>-702215</v>
      </c>
      <c r="J43" s="66">
        <f t="shared" si="4"/>
        <v>-46398635</v>
      </c>
      <c r="K43" s="66">
        <f t="shared" si="4"/>
        <v>228332972</v>
      </c>
      <c r="L43" s="66">
        <f t="shared" si="4"/>
        <v>22193647</v>
      </c>
      <c r="M43" s="66">
        <f t="shared" si="4"/>
        <v>43679799</v>
      </c>
      <c r="N43" s="66">
        <f t="shared" si="4"/>
        <v>294206418</v>
      </c>
      <c r="O43" s="66">
        <f t="shared" si="4"/>
        <v>172488823</v>
      </c>
      <c r="P43" s="66">
        <f t="shared" si="4"/>
        <v>9129096</v>
      </c>
      <c r="Q43" s="66">
        <f t="shared" si="4"/>
        <v>81413926</v>
      </c>
      <c r="R43" s="66">
        <f t="shared" si="4"/>
        <v>263031845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510839628</v>
      </c>
      <c r="X43" s="66">
        <f t="shared" si="4"/>
        <v>350805573</v>
      </c>
      <c r="Y43" s="66">
        <f t="shared" si="4"/>
        <v>160034055</v>
      </c>
      <c r="Z43" s="67">
        <f>+IF(X43&lt;&gt;0,+(Y43/X43)*100,0)</f>
        <v>45.61901728967116</v>
      </c>
      <c r="AA43" s="64">
        <f>+AA41-AA42</f>
        <v>467735552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95743938</v>
      </c>
      <c r="D45" s="56">
        <f>SUM(D43:D44)</f>
        <v>0</v>
      </c>
      <c r="E45" s="57">
        <f t="shared" si="5"/>
        <v>21424460</v>
      </c>
      <c r="F45" s="58">
        <f t="shared" si="5"/>
        <v>467735552</v>
      </c>
      <c r="G45" s="58">
        <f t="shared" si="5"/>
        <v>-17403630</v>
      </c>
      <c r="H45" s="58">
        <f t="shared" si="5"/>
        <v>-28292790</v>
      </c>
      <c r="I45" s="58">
        <f t="shared" si="5"/>
        <v>-702215</v>
      </c>
      <c r="J45" s="58">
        <f t="shared" si="5"/>
        <v>-46398635</v>
      </c>
      <c r="K45" s="58">
        <f t="shared" si="5"/>
        <v>228332972</v>
      </c>
      <c r="L45" s="58">
        <f t="shared" si="5"/>
        <v>22193647</v>
      </c>
      <c r="M45" s="58">
        <f t="shared" si="5"/>
        <v>43679799</v>
      </c>
      <c r="N45" s="58">
        <f t="shared" si="5"/>
        <v>294206418</v>
      </c>
      <c r="O45" s="58">
        <f t="shared" si="5"/>
        <v>172488823</v>
      </c>
      <c r="P45" s="58">
        <f t="shared" si="5"/>
        <v>9129096</v>
      </c>
      <c r="Q45" s="58">
        <f t="shared" si="5"/>
        <v>81413926</v>
      </c>
      <c r="R45" s="58">
        <f t="shared" si="5"/>
        <v>263031845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510839628</v>
      </c>
      <c r="X45" s="58">
        <f t="shared" si="5"/>
        <v>350805573</v>
      </c>
      <c r="Y45" s="58">
        <f t="shared" si="5"/>
        <v>160034055</v>
      </c>
      <c r="Z45" s="59">
        <f>+IF(X45&lt;&gt;0,+(Y45/X45)*100,0)</f>
        <v>45.61901728967116</v>
      </c>
      <c r="AA45" s="56">
        <f>SUM(AA43:AA44)</f>
        <v>467735552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95743938</v>
      </c>
      <c r="D47" s="71">
        <f>SUM(D45:D46)</f>
        <v>0</v>
      </c>
      <c r="E47" s="72">
        <f t="shared" si="6"/>
        <v>21424460</v>
      </c>
      <c r="F47" s="73">
        <f t="shared" si="6"/>
        <v>467735552</v>
      </c>
      <c r="G47" s="73">
        <f t="shared" si="6"/>
        <v>-17403630</v>
      </c>
      <c r="H47" s="74">
        <f t="shared" si="6"/>
        <v>-28292790</v>
      </c>
      <c r="I47" s="74">
        <f t="shared" si="6"/>
        <v>-702215</v>
      </c>
      <c r="J47" s="74">
        <f t="shared" si="6"/>
        <v>-46398635</v>
      </c>
      <c r="K47" s="74">
        <f t="shared" si="6"/>
        <v>228332972</v>
      </c>
      <c r="L47" s="74">
        <f t="shared" si="6"/>
        <v>22193647</v>
      </c>
      <c r="M47" s="73">
        <f t="shared" si="6"/>
        <v>43679799</v>
      </c>
      <c r="N47" s="73">
        <f t="shared" si="6"/>
        <v>294206418</v>
      </c>
      <c r="O47" s="74">
        <f t="shared" si="6"/>
        <v>172488823</v>
      </c>
      <c r="P47" s="74">
        <f t="shared" si="6"/>
        <v>9129096</v>
      </c>
      <c r="Q47" s="74">
        <f t="shared" si="6"/>
        <v>81413926</v>
      </c>
      <c r="R47" s="74">
        <f t="shared" si="6"/>
        <v>263031845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510839628</v>
      </c>
      <c r="X47" s="74">
        <f t="shared" si="6"/>
        <v>350805573</v>
      </c>
      <c r="Y47" s="74">
        <f t="shared" si="6"/>
        <v>160034055</v>
      </c>
      <c r="Z47" s="75">
        <f>+IF(X47&lt;&gt;0,+(Y47/X47)*100,0)</f>
        <v>45.61901728967116</v>
      </c>
      <c r="AA47" s="76">
        <f>SUM(AA45:AA46)</f>
        <v>467735552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28822403</v>
      </c>
      <c r="D5" s="6"/>
      <c r="E5" s="7">
        <v>29932188</v>
      </c>
      <c r="F5" s="8">
        <v>29932188</v>
      </c>
      <c r="G5" s="8">
        <v>5583121</v>
      </c>
      <c r="H5" s="8">
        <v>2460604</v>
      </c>
      <c r="I5" s="8">
        <v>2462898</v>
      </c>
      <c r="J5" s="8">
        <v>10506623</v>
      </c>
      <c r="K5" s="8">
        <v>2429863</v>
      </c>
      <c r="L5" s="8">
        <v>2457375</v>
      </c>
      <c r="M5" s="8">
        <v>2461557</v>
      </c>
      <c r="N5" s="8">
        <v>7348795</v>
      </c>
      <c r="O5" s="8">
        <v>2461525</v>
      </c>
      <c r="P5" s="8">
        <v>2498543</v>
      </c>
      <c r="Q5" s="8">
        <v>2470033</v>
      </c>
      <c r="R5" s="8">
        <v>7430101</v>
      </c>
      <c r="S5" s="8"/>
      <c r="T5" s="8"/>
      <c r="U5" s="8"/>
      <c r="V5" s="8"/>
      <c r="W5" s="8">
        <v>25285519</v>
      </c>
      <c r="X5" s="8">
        <v>22449141</v>
      </c>
      <c r="Y5" s="8">
        <v>2836378</v>
      </c>
      <c r="Z5" s="2">
        <v>12.63</v>
      </c>
      <c r="AA5" s="6">
        <v>29932188</v>
      </c>
    </row>
    <row r="6" spans="1:27" ht="13.5">
      <c r="A6" s="23" t="s">
        <v>32</v>
      </c>
      <c r="B6" s="24"/>
      <c r="C6" s="6">
        <v>30260239</v>
      </c>
      <c r="D6" s="6"/>
      <c r="E6" s="7">
        <v>34391016</v>
      </c>
      <c r="F6" s="8">
        <v>34391016</v>
      </c>
      <c r="G6" s="8">
        <v>1883676</v>
      </c>
      <c r="H6" s="8">
        <v>2955566</v>
      </c>
      <c r="I6" s="8">
        <v>2685620</v>
      </c>
      <c r="J6" s="8">
        <v>7524862</v>
      </c>
      <c r="K6" s="8">
        <v>2655135</v>
      </c>
      <c r="L6" s="8">
        <v>2695664</v>
      </c>
      <c r="M6" s="8">
        <v>2569693</v>
      </c>
      <c r="N6" s="8">
        <v>7920492</v>
      </c>
      <c r="O6" s="8">
        <v>2693830</v>
      </c>
      <c r="P6" s="8">
        <v>2554264</v>
      </c>
      <c r="Q6" s="8">
        <v>2551304</v>
      </c>
      <c r="R6" s="8">
        <v>7799398</v>
      </c>
      <c r="S6" s="8"/>
      <c r="T6" s="8"/>
      <c r="U6" s="8"/>
      <c r="V6" s="8"/>
      <c r="W6" s="8">
        <v>23244752</v>
      </c>
      <c r="X6" s="8">
        <v>25793262</v>
      </c>
      <c r="Y6" s="8">
        <v>-2548510</v>
      </c>
      <c r="Z6" s="2">
        <v>-9.88</v>
      </c>
      <c r="AA6" s="6">
        <v>34391016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>
        <v>6881</v>
      </c>
      <c r="D8" s="6"/>
      <c r="E8" s="7"/>
      <c r="F8" s="8"/>
      <c r="G8" s="8"/>
      <c r="H8" s="8"/>
      <c r="I8" s="8"/>
      <c r="J8" s="8"/>
      <c r="K8" s="8"/>
      <c r="L8" s="8"/>
      <c r="M8" s="8">
        <v>328</v>
      </c>
      <c r="N8" s="8">
        <v>328</v>
      </c>
      <c r="O8" s="8">
        <v>328</v>
      </c>
      <c r="P8" s="8">
        <v>328</v>
      </c>
      <c r="Q8" s="8"/>
      <c r="R8" s="8">
        <v>656</v>
      </c>
      <c r="S8" s="8"/>
      <c r="T8" s="8"/>
      <c r="U8" s="8"/>
      <c r="V8" s="8"/>
      <c r="W8" s="8">
        <v>984</v>
      </c>
      <c r="X8" s="8"/>
      <c r="Y8" s="8">
        <v>984</v>
      </c>
      <c r="Z8" s="2"/>
      <c r="AA8" s="6"/>
    </row>
    <row r="9" spans="1:27" ht="13.5">
      <c r="A9" s="25" t="s">
        <v>35</v>
      </c>
      <c r="B9" s="24"/>
      <c r="C9" s="6">
        <v>683905</v>
      </c>
      <c r="D9" s="6"/>
      <c r="E9" s="7">
        <v>7460748</v>
      </c>
      <c r="F9" s="8">
        <v>3041000</v>
      </c>
      <c r="G9" s="8">
        <v>59708</v>
      </c>
      <c r="H9" s="8">
        <v>59708</v>
      </c>
      <c r="I9" s="8">
        <v>59708</v>
      </c>
      <c r="J9" s="8">
        <v>179124</v>
      </c>
      <c r="K9" s="8">
        <v>56663</v>
      </c>
      <c r="L9" s="8">
        <v>59430</v>
      </c>
      <c r="M9" s="8">
        <v>59430</v>
      </c>
      <c r="N9" s="8">
        <v>175523</v>
      </c>
      <c r="O9" s="8">
        <v>59430</v>
      </c>
      <c r="P9" s="8">
        <v>59182</v>
      </c>
      <c r="Q9" s="8">
        <v>58934</v>
      </c>
      <c r="R9" s="8">
        <v>177546</v>
      </c>
      <c r="S9" s="8"/>
      <c r="T9" s="8"/>
      <c r="U9" s="8"/>
      <c r="V9" s="8"/>
      <c r="W9" s="8">
        <v>532193</v>
      </c>
      <c r="X9" s="8">
        <v>4490624</v>
      </c>
      <c r="Y9" s="8">
        <v>-3958431</v>
      </c>
      <c r="Z9" s="2">
        <v>-88.15</v>
      </c>
      <c r="AA9" s="6">
        <v>3041000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8033172</v>
      </c>
      <c r="D11" s="6"/>
      <c r="E11" s="7">
        <v>9458556</v>
      </c>
      <c r="F11" s="8">
        <v>9458556</v>
      </c>
      <c r="G11" s="8">
        <v>752228</v>
      </c>
      <c r="H11" s="8">
        <v>149366</v>
      </c>
      <c r="I11" s="8">
        <v>516345</v>
      </c>
      <c r="J11" s="8">
        <v>1417939</v>
      </c>
      <c r="K11" s="8">
        <v>147298</v>
      </c>
      <c r="L11" s="8">
        <v>402025</v>
      </c>
      <c r="M11" s="8">
        <v>1809585</v>
      </c>
      <c r="N11" s="8">
        <v>2358908</v>
      </c>
      <c r="O11" s="8">
        <v>149935</v>
      </c>
      <c r="P11" s="8">
        <v>1121703</v>
      </c>
      <c r="Q11" s="8">
        <v>835110</v>
      </c>
      <c r="R11" s="8">
        <v>2106748</v>
      </c>
      <c r="S11" s="8"/>
      <c r="T11" s="8"/>
      <c r="U11" s="8"/>
      <c r="V11" s="8"/>
      <c r="W11" s="8">
        <v>5883595</v>
      </c>
      <c r="X11" s="8">
        <v>7093917</v>
      </c>
      <c r="Y11" s="8">
        <v>-1210322</v>
      </c>
      <c r="Z11" s="2">
        <v>-17.06</v>
      </c>
      <c r="AA11" s="6">
        <v>9458556</v>
      </c>
    </row>
    <row r="12" spans="1:27" ht="13.5">
      <c r="A12" s="25" t="s">
        <v>37</v>
      </c>
      <c r="B12" s="29"/>
      <c r="C12" s="6">
        <v>5142970</v>
      </c>
      <c r="D12" s="6"/>
      <c r="E12" s="7">
        <v>2567928</v>
      </c>
      <c r="F12" s="8">
        <v>4500000</v>
      </c>
      <c r="G12" s="8">
        <v>20736</v>
      </c>
      <c r="H12" s="8">
        <v>1109589</v>
      </c>
      <c r="I12" s="8">
        <v>423504</v>
      </c>
      <c r="J12" s="8">
        <v>1553829</v>
      </c>
      <c r="K12" s="8">
        <v>379609</v>
      </c>
      <c r="L12" s="8">
        <v>343585</v>
      </c>
      <c r="M12" s="8">
        <v>573708</v>
      </c>
      <c r="N12" s="8">
        <v>1296902</v>
      </c>
      <c r="O12" s="8">
        <v>523703</v>
      </c>
      <c r="P12" s="8">
        <v>447606</v>
      </c>
      <c r="Q12" s="8">
        <v>706</v>
      </c>
      <c r="R12" s="8">
        <v>972015</v>
      </c>
      <c r="S12" s="8"/>
      <c r="T12" s="8"/>
      <c r="U12" s="8"/>
      <c r="V12" s="8"/>
      <c r="W12" s="8">
        <v>3822746</v>
      </c>
      <c r="X12" s="8">
        <v>2408964</v>
      </c>
      <c r="Y12" s="8">
        <v>1413782</v>
      </c>
      <c r="Z12" s="2">
        <v>58.69</v>
      </c>
      <c r="AA12" s="6">
        <v>4500000</v>
      </c>
    </row>
    <row r="13" spans="1:27" ht="13.5">
      <c r="A13" s="23" t="s">
        <v>38</v>
      </c>
      <c r="B13" s="29"/>
      <c r="C13" s="6">
        <v>5155232</v>
      </c>
      <c r="D13" s="6"/>
      <c r="E13" s="7">
        <v>1368504</v>
      </c>
      <c r="F13" s="8">
        <v>5618504</v>
      </c>
      <c r="G13" s="8">
        <v>404156</v>
      </c>
      <c r="H13" s="8">
        <v>404156</v>
      </c>
      <c r="I13" s="8">
        <v>404281</v>
      </c>
      <c r="J13" s="8">
        <v>1212593</v>
      </c>
      <c r="K13" s="8">
        <v>404281</v>
      </c>
      <c r="L13" s="8">
        <v>399999</v>
      </c>
      <c r="M13" s="8">
        <v>613378</v>
      </c>
      <c r="N13" s="8">
        <v>1417658</v>
      </c>
      <c r="O13" s="8">
        <v>404824</v>
      </c>
      <c r="P13" s="8">
        <v>403428</v>
      </c>
      <c r="Q13" s="8">
        <v>404897</v>
      </c>
      <c r="R13" s="8">
        <v>1213149</v>
      </c>
      <c r="S13" s="8"/>
      <c r="T13" s="8"/>
      <c r="U13" s="8"/>
      <c r="V13" s="8"/>
      <c r="W13" s="8">
        <v>3843400</v>
      </c>
      <c r="X13" s="8">
        <v>2088878</v>
      </c>
      <c r="Y13" s="8">
        <v>1754522</v>
      </c>
      <c r="Z13" s="2">
        <v>83.99</v>
      </c>
      <c r="AA13" s="6">
        <v>5618504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1166203</v>
      </c>
      <c r="D15" s="6"/>
      <c r="E15" s="7">
        <v>259464</v>
      </c>
      <c r="F15" s="8">
        <v>259464</v>
      </c>
      <c r="G15" s="8">
        <v>17529</v>
      </c>
      <c r="H15" s="8">
        <v>6939</v>
      </c>
      <c r="I15" s="8">
        <v>7337</v>
      </c>
      <c r="J15" s="8">
        <v>31805</v>
      </c>
      <c r="K15" s="8">
        <v>16759</v>
      </c>
      <c r="L15" s="8">
        <v>19506</v>
      </c>
      <c r="M15" s="8">
        <v>21764</v>
      </c>
      <c r="N15" s="8">
        <v>58029</v>
      </c>
      <c r="O15" s="8">
        <v>10732</v>
      </c>
      <c r="P15" s="8">
        <v>14381</v>
      </c>
      <c r="Q15" s="8">
        <v>13389</v>
      </c>
      <c r="R15" s="8">
        <v>38502</v>
      </c>
      <c r="S15" s="8"/>
      <c r="T15" s="8"/>
      <c r="U15" s="8"/>
      <c r="V15" s="8"/>
      <c r="W15" s="8">
        <v>128336</v>
      </c>
      <c r="X15" s="8">
        <v>194598</v>
      </c>
      <c r="Y15" s="8">
        <v>-66262</v>
      </c>
      <c r="Z15" s="2">
        <v>-34.05</v>
      </c>
      <c r="AA15" s="6">
        <v>259464</v>
      </c>
    </row>
    <row r="16" spans="1:27" ht="13.5">
      <c r="A16" s="23" t="s">
        <v>41</v>
      </c>
      <c r="B16" s="29"/>
      <c r="C16" s="6">
        <v>989408</v>
      </c>
      <c r="D16" s="6"/>
      <c r="E16" s="7">
        <v>2216532</v>
      </c>
      <c r="F16" s="8">
        <v>2216532</v>
      </c>
      <c r="G16" s="8">
        <v>301522</v>
      </c>
      <c r="H16" s="8">
        <v>153296</v>
      </c>
      <c r="I16" s="8">
        <v>239357</v>
      </c>
      <c r="J16" s="8">
        <v>694175</v>
      </c>
      <c r="K16" s="8">
        <v>165857</v>
      </c>
      <c r="L16" s="8">
        <v>118044</v>
      </c>
      <c r="M16" s="8">
        <v>187591</v>
      </c>
      <c r="N16" s="8">
        <v>471492</v>
      </c>
      <c r="O16" s="8">
        <v>148770</v>
      </c>
      <c r="P16" s="8">
        <v>172463</v>
      </c>
      <c r="Q16" s="8">
        <v>89252</v>
      </c>
      <c r="R16" s="8">
        <v>410485</v>
      </c>
      <c r="S16" s="8"/>
      <c r="T16" s="8"/>
      <c r="U16" s="8"/>
      <c r="V16" s="8"/>
      <c r="W16" s="8">
        <v>1576152</v>
      </c>
      <c r="X16" s="8">
        <v>1662399</v>
      </c>
      <c r="Y16" s="8">
        <v>-86247</v>
      </c>
      <c r="Z16" s="2">
        <v>-5.19</v>
      </c>
      <c r="AA16" s="6">
        <v>2216532</v>
      </c>
    </row>
    <row r="17" spans="1:27" ht="13.5">
      <c r="A17" s="23" t="s">
        <v>42</v>
      </c>
      <c r="B17" s="29"/>
      <c r="C17" s="6"/>
      <c r="D17" s="6"/>
      <c r="E17" s="7">
        <v>519996</v>
      </c>
      <c r="F17" s="8">
        <v>519996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389997</v>
      </c>
      <c r="Y17" s="8">
        <v>-389997</v>
      </c>
      <c r="Z17" s="2">
        <v>-100</v>
      </c>
      <c r="AA17" s="6">
        <v>519996</v>
      </c>
    </row>
    <row r="18" spans="1:27" ht="13.5">
      <c r="A18" s="23" t="s">
        <v>43</v>
      </c>
      <c r="B18" s="29"/>
      <c r="C18" s="6">
        <v>147877920</v>
      </c>
      <c r="D18" s="6"/>
      <c r="E18" s="7">
        <v>159791400</v>
      </c>
      <c r="F18" s="8">
        <v>180791396</v>
      </c>
      <c r="G18" s="8">
        <v>63546000</v>
      </c>
      <c r="H18" s="8"/>
      <c r="I18" s="8"/>
      <c r="J18" s="8">
        <v>63546000</v>
      </c>
      <c r="K18" s="8">
        <v>1706624</v>
      </c>
      <c r="L18" s="8">
        <v>750000</v>
      </c>
      <c r="M18" s="8">
        <v>49003000</v>
      </c>
      <c r="N18" s="8">
        <v>51459624</v>
      </c>
      <c r="O18" s="8">
        <v>1177816</v>
      </c>
      <c r="P18" s="8"/>
      <c r="Q18" s="8">
        <v>75512</v>
      </c>
      <c r="R18" s="8">
        <v>1253328</v>
      </c>
      <c r="S18" s="8"/>
      <c r="T18" s="8"/>
      <c r="U18" s="8"/>
      <c r="V18" s="8"/>
      <c r="W18" s="8">
        <v>116258952</v>
      </c>
      <c r="X18" s="8">
        <v>125093549</v>
      </c>
      <c r="Y18" s="8">
        <v>-8834597</v>
      </c>
      <c r="Z18" s="2">
        <v>-7.06</v>
      </c>
      <c r="AA18" s="6">
        <v>180791396</v>
      </c>
    </row>
    <row r="19" spans="1:27" ht="13.5">
      <c r="A19" s="23" t="s">
        <v>44</v>
      </c>
      <c r="B19" s="29"/>
      <c r="C19" s="6">
        <v>4872904</v>
      </c>
      <c r="D19" s="6"/>
      <c r="E19" s="7">
        <v>30000984</v>
      </c>
      <c r="F19" s="26">
        <v>41286306</v>
      </c>
      <c r="G19" s="26">
        <v>812731</v>
      </c>
      <c r="H19" s="26">
        <v>859708</v>
      </c>
      <c r="I19" s="26">
        <v>1313653</v>
      </c>
      <c r="J19" s="26">
        <v>2986092</v>
      </c>
      <c r="K19" s="26">
        <v>1366501</v>
      </c>
      <c r="L19" s="26">
        <v>1310673</v>
      </c>
      <c r="M19" s="26">
        <v>1147380</v>
      </c>
      <c r="N19" s="26">
        <v>3824554</v>
      </c>
      <c r="O19" s="26">
        <v>1012993</v>
      </c>
      <c r="P19" s="26">
        <v>808302</v>
      </c>
      <c r="Q19" s="26">
        <v>845811</v>
      </c>
      <c r="R19" s="26">
        <v>2667106</v>
      </c>
      <c r="S19" s="26"/>
      <c r="T19" s="26"/>
      <c r="U19" s="26"/>
      <c r="V19" s="26"/>
      <c r="W19" s="26">
        <v>9477752</v>
      </c>
      <c r="X19" s="26">
        <v>25322069</v>
      </c>
      <c r="Y19" s="26">
        <v>-15844317</v>
      </c>
      <c r="Z19" s="27">
        <v>-62.57</v>
      </c>
      <c r="AA19" s="28">
        <v>41286306</v>
      </c>
    </row>
    <row r="20" spans="1:27" ht="13.5">
      <c r="A20" s="23" t="s">
        <v>45</v>
      </c>
      <c r="B20" s="29"/>
      <c r="C20" s="6">
        <v>-1259009</v>
      </c>
      <c r="D20" s="6"/>
      <c r="E20" s="7">
        <v>447888</v>
      </c>
      <c r="F20" s="8">
        <v>447888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335916</v>
      </c>
      <c r="Y20" s="8">
        <v>-335916</v>
      </c>
      <c r="Z20" s="2">
        <v>-100</v>
      </c>
      <c r="AA20" s="6">
        <v>447888</v>
      </c>
    </row>
    <row r="21" spans="1:27" ht="24.75" customHeight="1">
      <c r="A21" s="31" t="s">
        <v>46</v>
      </c>
      <c r="B21" s="32"/>
      <c r="C21" s="33">
        <f aca="true" t="shared" si="0" ref="C21:Y21">SUM(C5:C20)</f>
        <v>231752228</v>
      </c>
      <c r="D21" s="33">
        <f t="shared" si="0"/>
        <v>0</v>
      </c>
      <c r="E21" s="34">
        <f t="shared" si="0"/>
        <v>278415204</v>
      </c>
      <c r="F21" s="35">
        <f t="shared" si="0"/>
        <v>312462846</v>
      </c>
      <c r="G21" s="35">
        <f t="shared" si="0"/>
        <v>73381407</v>
      </c>
      <c r="H21" s="35">
        <f t="shared" si="0"/>
        <v>8158932</v>
      </c>
      <c r="I21" s="35">
        <f t="shared" si="0"/>
        <v>8112703</v>
      </c>
      <c r="J21" s="35">
        <f t="shared" si="0"/>
        <v>89653042</v>
      </c>
      <c r="K21" s="35">
        <f t="shared" si="0"/>
        <v>9328590</v>
      </c>
      <c r="L21" s="35">
        <f t="shared" si="0"/>
        <v>8556301</v>
      </c>
      <c r="M21" s="35">
        <f t="shared" si="0"/>
        <v>58447414</v>
      </c>
      <c r="N21" s="35">
        <f t="shared" si="0"/>
        <v>76332305</v>
      </c>
      <c r="O21" s="35">
        <f t="shared" si="0"/>
        <v>8643886</v>
      </c>
      <c r="P21" s="35">
        <f t="shared" si="0"/>
        <v>8080200</v>
      </c>
      <c r="Q21" s="35">
        <f t="shared" si="0"/>
        <v>7344948</v>
      </c>
      <c r="R21" s="35">
        <f t="shared" si="0"/>
        <v>24069034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190054381</v>
      </c>
      <c r="X21" s="35">
        <f t="shared" si="0"/>
        <v>217323314</v>
      </c>
      <c r="Y21" s="35">
        <f t="shared" si="0"/>
        <v>-27268933</v>
      </c>
      <c r="Z21" s="36">
        <f>+IF(X21&lt;&gt;0,+(Y21/X21)*100,0)</f>
        <v>-12.547633522650955</v>
      </c>
      <c r="AA21" s="33">
        <f>SUM(AA5:AA20)</f>
        <v>312462846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98658955</v>
      </c>
      <c r="D24" s="6"/>
      <c r="E24" s="7">
        <v>100011756</v>
      </c>
      <c r="F24" s="8">
        <v>104897366</v>
      </c>
      <c r="G24" s="8">
        <v>39833</v>
      </c>
      <c r="H24" s="8"/>
      <c r="I24" s="8">
        <v>-43995</v>
      </c>
      <c r="J24" s="8">
        <v>-4162</v>
      </c>
      <c r="K24" s="8">
        <v>7799130</v>
      </c>
      <c r="L24" s="8"/>
      <c r="M24" s="8">
        <v>43660449</v>
      </c>
      <c r="N24" s="8">
        <v>51459579</v>
      </c>
      <c r="O24" s="8"/>
      <c r="P24" s="8"/>
      <c r="Q24" s="8">
        <v>137032</v>
      </c>
      <c r="R24" s="8">
        <v>137032</v>
      </c>
      <c r="S24" s="8"/>
      <c r="T24" s="8"/>
      <c r="U24" s="8"/>
      <c r="V24" s="8"/>
      <c r="W24" s="8">
        <v>51592449</v>
      </c>
      <c r="X24" s="8">
        <v>76229721</v>
      </c>
      <c r="Y24" s="8">
        <v>-24637272</v>
      </c>
      <c r="Z24" s="2">
        <v>-32.32</v>
      </c>
      <c r="AA24" s="6">
        <v>104897366</v>
      </c>
    </row>
    <row r="25" spans="1:27" ht="13.5">
      <c r="A25" s="25" t="s">
        <v>49</v>
      </c>
      <c r="B25" s="24"/>
      <c r="C25" s="6">
        <v>12027750</v>
      </c>
      <c r="D25" s="6"/>
      <c r="E25" s="7">
        <v>12736296</v>
      </c>
      <c r="F25" s="8">
        <v>12736296</v>
      </c>
      <c r="G25" s="8"/>
      <c r="H25" s="8"/>
      <c r="I25" s="8">
        <v>2028246</v>
      </c>
      <c r="J25" s="8">
        <v>2028246</v>
      </c>
      <c r="K25" s="8"/>
      <c r="L25" s="8"/>
      <c r="M25" s="8">
        <v>5076904</v>
      </c>
      <c r="N25" s="8">
        <v>5076904</v>
      </c>
      <c r="O25" s="8"/>
      <c r="P25" s="8"/>
      <c r="Q25" s="8"/>
      <c r="R25" s="8"/>
      <c r="S25" s="8"/>
      <c r="T25" s="8"/>
      <c r="U25" s="8"/>
      <c r="V25" s="8"/>
      <c r="W25" s="8">
        <v>7105150</v>
      </c>
      <c r="X25" s="8">
        <v>9552222</v>
      </c>
      <c r="Y25" s="8">
        <v>-2447072</v>
      </c>
      <c r="Z25" s="2">
        <v>-25.62</v>
      </c>
      <c r="AA25" s="6">
        <v>12736296</v>
      </c>
    </row>
    <row r="26" spans="1:27" ht="13.5">
      <c r="A26" s="25" t="s">
        <v>50</v>
      </c>
      <c r="B26" s="24"/>
      <c r="C26" s="6">
        <v>8755351</v>
      </c>
      <c r="D26" s="6"/>
      <c r="E26" s="7">
        <v>1773288</v>
      </c>
      <c r="F26" s="8">
        <v>1773288</v>
      </c>
      <c r="G26" s="8"/>
      <c r="H26" s="8"/>
      <c r="I26" s="8">
        <v>31908</v>
      </c>
      <c r="J26" s="8">
        <v>31908</v>
      </c>
      <c r="K26" s="8"/>
      <c r="L26" s="8"/>
      <c r="M26" s="8">
        <v>-863419</v>
      </c>
      <c r="N26" s="8">
        <v>-863419</v>
      </c>
      <c r="O26" s="8"/>
      <c r="P26" s="8"/>
      <c r="Q26" s="8">
        <v>-134010</v>
      </c>
      <c r="R26" s="8">
        <v>-134010</v>
      </c>
      <c r="S26" s="8"/>
      <c r="T26" s="8"/>
      <c r="U26" s="8"/>
      <c r="V26" s="8"/>
      <c r="W26" s="8">
        <v>-965521</v>
      </c>
      <c r="X26" s="8">
        <v>1329966</v>
      </c>
      <c r="Y26" s="8">
        <v>-2295487</v>
      </c>
      <c r="Z26" s="2">
        <v>-172.6</v>
      </c>
      <c r="AA26" s="6">
        <v>1773288</v>
      </c>
    </row>
    <row r="27" spans="1:27" ht="13.5">
      <c r="A27" s="25" t="s">
        <v>51</v>
      </c>
      <c r="B27" s="24"/>
      <c r="C27" s="6">
        <v>41266505</v>
      </c>
      <c r="D27" s="6"/>
      <c r="E27" s="7">
        <v>34497804</v>
      </c>
      <c r="F27" s="8">
        <v>34497804</v>
      </c>
      <c r="G27" s="8"/>
      <c r="H27" s="8"/>
      <c r="I27" s="8"/>
      <c r="J27" s="8"/>
      <c r="K27" s="8"/>
      <c r="L27" s="8"/>
      <c r="M27" s="8">
        <v>2988414</v>
      </c>
      <c r="N27" s="8">
        <v>2988414</v>
      </c>
      <c r="O27" s="8"/>
      <c r="P27" s="8"/>
      <c r="Q27" s="8"/>
      <c r="R27" s="8"/>
      <c r="S27" s="8"/>
      <c r="T27" s="8"/>
      <c r="U27" s="8"/>
      <c r="V27" s="8"/>
      <c r="W27" s="8">
        <v>2988414</v>
      </c>
      <c r="X27" s="8">
        <v>25873353</v>
      </c>
      <c r="Y27" s="8">
        <v>-22884939</v>
      </c>
      <c r="Z27" s="2">
        <v>-88.45</v>
      </c>
      <c r="AA27" s="6">
        <v>34497804</v>
      </c>
    </row>
    <row r="28" spans="1:27" ht="13.5">
      <c r="A28" s="25" t="s">
        <v>52</v>
      </c>
      <c r="B28" s="24"/>
      <c r="C28" s="6">
        <v>1816099</v>
      </c>
      <c r="D28" s="6"/>
      <c r="E28" s="7">
        <v>55968</v>
      </c>
      <c r="F28" s="8">
        <v>55968</v>
      </c>
      <c r="G28" s="8">
        <v>34038</v>
      </c>
      <c r="H28" s="8">
        <v>31059</v>
      </c>
      <c r="I28" s="8">
        <v>32819</v>
      </c>
      <c r="J28" s="8">
        <v>97916</v>
      </c>
      <c r="K28" s="8">
        <v>35449</v>
      </c>
      <c r="L28" s="8">
        <v>36106</v>
      </c>
      <c r="M28" s="8">
        <v>36540</v>
      </c>
      <c r="N28" s="8">
        <v>108095</v>
      </c>
      <c r="O28" s="8">
        <v>33165</v>
      </c>
      <c r="P28" s="8">
        <v>33699</v>
      </c>
      <c r="Q28" s="8"/>
      <c r="R28" s="8">
        <v>66864</v>
      </c>
      <c r="S28" s="8"/>
      <c r="T28" s="8"/>
      <c r="U28" s="8"/>
      <c r="V28" s="8"/>
      <c r="W28" s="8">
        <v>272875</v>
      </c>
      <c r="X28" s="8">
        <v>41976</v>
      </c>
      <c r="Y28" s="8">
        <v>230899</v>
      </c>
      <c r="Z28" s="2">
        <v>550.07</v>
      </c>
      <c r="AA28" s="6">
        <v>55968</v>
      </c>
    </row>
    <row r="29" spans="1:27" ht="13.5">
      <c r="A29" s="25" t="s">
        <v>53</v>
      </c>
      <c r="B29" s="24"/>
      <c r="C29" s="6">
        <v>20820704</v>
      </c>
      <c r="D29" s="6"/>
      <c r="E29" s="7">
        <v>30756516</v>
      </c>
      <c r="F29" s="8">
        <v>30756516</v>
      </c>
      <c r="G29" s="8">
        <v>5648220</v>
      </c>
      <c r="H29" s="8"/>
      <c r="I29" s="8">
        <v>2537811</v>
      </c>
      <c r="J29" s="8">
        <v>8186031</v>
      </c>
      <c r="K29" s="8">
        <v>1587244</v>
      </c>
      <c r="L29" s="8">
        <v>1541822</v>
      </c>
      <c r="M29" s="8">
        <v>1456801</v>
      </c>
      <c r="N29" s="8">
        <v>4585867</v>
      </c>
      <c r="O29" s="8">
        <v>1405928</v>
      </c>
      <c r="P29" s="8">
        <v>1470935</v>
      </c>
      <c r="Q29" s="8">
        <v>2992788</v>
      </c>
      <c r="R29" s="8">
        <v>5869651</v>
      </c>
      <c r="S29" s="8"/>
      <c r="T29" s="8"/>
      <c r="U29" s="8"/>
      <c r="V29" s="8"/>
      <c r="W29" s="8">
        <v>18641549</v>
      </c>
      <c r="X29" s="8">
        <v>23067387</v>
      </c>
      <c r="Y29" s="8">
        <v>-4425838</v>
      </c>
      <c r="Z29" s="2">
        <v>-19.19</v>
      </c>
      <c r="AA29" s="6">
        <v>30756516</v>
      </c>
    </row>
    <row r="30" spans="1:27" ht="13.5">
      <c r="A30" s="25" t="s">
        <v>54</v>
      </c>
      <c r="B30" s="24"/>
      <c r="C30" s="6">
        <v>962569</v>
      </c>
      <c r="D30" s="6"/>
      <c r="E30" s="7">
        <v>1704564</v>
      </c>
      <c r="F30" s="8">
        <v>1902196</v>
      </c>
      <c r="G30" s="8"/>
      <c r="H30" s="8">
        <v>3577</v>
      </c>
      <c r="I30" s="8">
        <v>3324</v>
      </c>
      <c r="J30" s="8">
        <v>6901</v>
      </c>
      <c r="K30" s="8">
        <v>55257</v>
      </c>
      <c r="L30" s="8">
        <v>3879</v>
      </c>
      <c r="M30" s="8">
        <v>5315</v>
      </c>
      <c r="N30" s="8">
        <v>64451</v>
      </c>
      <c r="O30" s="8">
        <v>67936</v>
      </c>
      <c r="P30" s="8">
        <v>3649</v>
      </c>
      <c r="Q30" s="8">
        <v>88583</v>
      </c>
      <c r="R30" s="8">
        <v>160168</v>
      </c>
      <c r="S30" s="8"/>
      <c r="T30" s="8"/>
      <c r="U30" s="8"/>
      <c r="V30" s="8"/>
      <c r="W30" s="8">
        <v>231520</v>
      </c>
      <c r="X30" s="8">
        <v>1424692</v>
      </c>
      <c r="Y30" s="8">
        <v>-1193172</v>
      </c>
      <c r="Z30" s="2">
        <v>-83.75</v>
      </c>
      <c r="AA30" s="6">
        <v>1902196</v>
      </c>
    </row>
    <row r="31" spans="1:27" ht="13.5">
      <c r="A31" s="25" t="s">
        <v>55</v>
      </c>
      <c r="B31" s="24"/>
      <c r="C31" s="6">
        <v>69279442</v>
      </c>
      <c r="D31" s="6"/>
      <c r="E31" s="7">
        <v>47295096</v>
      </c>
      <c r="F31" s="8">
        <v>70802630</v>
      </c>
      <c r="G31" s="8">
        <v>2733363</v>
      </c>
      <c r="H31" s="8">
        <v>2967773</v>
      </c>
      <c r="I31" s="8">
        <v>3871289</v>
      </c>
      <c r="J31" s="8">
        <v>9572425</v>
      </c>
      <c r="K31" s="8">
        <v>4185243</v>
      </c>
      <c r="L31" s="8">
        <v>2639168</v>
      </c>
      <c r="M31" s="8">
        <v>5428582</v>
      </c>
      <c r="N31" s="8">
        <v>12252993</v>
      </c>
      <c r="O31" s="8">
        <v>2790572</v>
      </c>
      <c r="P31" s="8">
        <v>3024798</v>
      </c>
      <c r="Q31" s="8">
        <v>4454000</v>
      </c>
      <c r="R31" s="8">
        <v>10269370</v>
      </c>
      <c r="S31" s="8"/>
      <c r="T31" s="8"/>
      <c r="U31" s="8"/>
      <c r="V31" s="8"/>
      <c r="W31" s="8">
        <v>32094788</v>
      </c>
      <c r="X31" s="8">
        <v>40921166</v>
      </c>
      <c r="Y31" s="8">
        <v>-8826378</v>
      </c>
      <c r="Z31" s="2">
        <v>-21.57</v>
      </c>
      <c r="AA31" s="6">
        <v>70802630</v>
      </c>
    </row>
    <row r="32" spans="1:27" ht="13.5">
      <c r="A32" s="25" t="s">
        <v>43</v>
      </c>
      <c r="B32" s="24"/>
      <c r="C32" s="6">
        <v>776110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49580957</v>
      </c>
      <c r="D33" s="6"/>
      <c r="E33" s="7">
        <v>54731520</v>
      </c>
      <c r="F33" s="8">
        <v>54327354</v>
      </c>
      <c r="G33" s="8">
        <v>5656009</v>
      </c>
      <c r="H33" s="8">
        <v>2751520</v>
      </c>
      <c r="I33" s="8">
        <v>3410900</v>
      </c>
      <c r="J33" s="8">
        <v>11818429</v>
      </c>
      <c r="K33" s="8">
        <v>5258315</v>
      </c>
      <c r="L33" s="8">
        <v>3200753</v>
      </c>
      <c r="M33" s="8">
        <v>6168628</v>
      </c>
      <c r="N33" s="8">
        <v>14627696</v>
      </c>
      <c r="O33" s="8">
        <v>4734200</v>
      </c>
      <c r="P33" s="8">
        <v>2233244</v>
      </c>
      <c r="Q33" s="8">
        <v>6071556</v>
      </c>
      <c r="R33" s="8">
        <v>13039000</v>
      </c>
      <c r="S33" s="8"/>
      <c r="T33" s="8"/>
      <c r="U33" s="8"/>
      <c r="V33" s="8"/>
      <c r="W33" s="8">
        <v>39485125</v>
      </c>
      <c r="X33" s="8">
        <v>41278276</v>
      </c>
      <c r="Y33" s="8">
        <v>-1793151</v>
      </c>
      <c r="Z33" s="2">
        <v>-4.34</v>
      </c>
      <c r="AA33" s="6">
        <v>54327354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303944442</v>
      </c>
      <c r="D35" s="33">
        <f>SUM(D24:D34)</f>
        <v>0</v>
      </c>
      <c r="E35" s="34">
        <f t="shared" si="1"/>
        <v>283562808</v>
      </c>
      <c r="F35" s="35">
        <f t="shared" si="1"/>
        <v>311749418</v>
      </c>
      <c r="G35" s="35">
        <f t="shared" si="1"/>
        <v>14111463</v>
      </c>
      <c r="H35" s="35">
        <f t="shared" si="1"/>
        <v>5753929</v>
      </c>
      <c r="I35" s="35">
        <f t="shared" si="1"/>
        <v>11872302</v>
      </c>
      <c r="J35" s="35">
        <f t="shared" si="1"/>
        <v>31737694</v>
      </c>
      <c r="K35" s="35">
        <f t="shared" si="1"/>
        <v>18920638</v>
      </c>
      <c r="L35" s="35">
        <f t="shared" si="1"/>
        <v>7421728</v>
      </c>
      <c r="M35" s="35">
        <f t="shared" si="1"/>
        <v>63958214</v>
      </c>
      <c r="N35" s="35">
        <f t="shared" si="1"/>
        <v>90300580</v>
      </c>
      <c r="O35" s="35">
        <f t="shared" si="1"/>
        <v>9031801</v>
      </c>
      <c r="P35" s="35">
        <f t="shared" si="1"/>
        <v>6766325</v>
      </c>
      <c r="Q35" s="35">
        <f t="shared" si="1"/>
        <v>13609949</v>
      </c>
      <c r="R35" s="35">
        <f t="shared" si="1"/>
        <v>29408075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151446349</v>
      </c>
      <c r="X35" s="35">
        <f t="shared" si="1"/>
        <v>219718759</v>
      </c>
      <c r="Y35" s="35">
        <f t="shared" si="1"/>
        <v>-68272410</v>
      </c>
      <c r="Z35" s="36">
        <f>+IF(X35&lt;&gt;0,+(Y35/X35)*100,0)</f>
        <v>-31.072635905430364</v>
      </c>
      <c r="AA35" s="33">
        <f>SUM(AA24:AA34)</f>
        <v>311749418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-72192214</v>
      </c>
      <c r="D37" s="46">
        <f>+D21-D35</f>
        <v>0</v>
      </c>
      <c r="E37" s="47">
        <f t="shared" si="2"/>
        <v>-5147604</v>
      </c>
      <c r="F37" s="48">
        <f t="shared" si="2"/>
        <v>713428</v>
      </c>
      <c r="G37" s="48">
        <f t="shared" si="2"/>
        <v>59269944</v>
      </c>
      <c r="H37" s="48">
        <f t="shared" si="2"/>
        <v>2405003</v>
      </c>
      <c r="I37" s="48">
        <f t="shared" si="2"/>
        <v>-3759599</v>
      </c>
      <c r="J37" s="48">
        <f t="shared" si="2"/>
        <v>57915348</v>
      </c>
      <c r="K37" s="48">
        <f t="shared" si="2"/>
        <v>-9592048</v>
      </c>
      <c r="L37" s="48">
        <f t="shared" si="2"/>
        <v>1134573</v>
      </c>
      <c r="M37" s="48">
        <f t="shared" si="2"/>
        <v>-5510800</v>
      </c>
      <c r="N37" s="48">
        <f t="shared" si="2"/>
        <v>-13968275</v>
      </c>
      <c r="O37" s="48">
        <f t="shared" si="2"/>
        <v>-387915</v>
      </c>
      <c r="P37" s="48">
        <f t="shared" si="2"/>
        <v>1313875</v>
      </c>
      <c r="Q37" s="48">
        <f t="shared" si="2"/>
        <v>-6265001</v>
      </c>
      <c r="R37" s="48">
        <f t="shared" si="2"/>
        <v>-5339041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38608032</v>
      </c>
      <c r="X37" s="48">
        <f>IF(F21=F35,0,X21-X35)</f>
        <v>-2395445</v>
      </c>
      <c r="Y37" s="48">
        <f t="shared" si="2"/>
        <v>41003477</v>
      </c>
      <c r="Z37" s="49">
        <f>+IF(X37&lt;&gt;0,+(Y37/X37)*100,0)</f>
        <v>-1711.7269233900174</v>
      </c>
      <c r="AA37" s="46">
        <f>+AA21-AA35</f>
        <v>713428</v>
      </c>
    </row>
    <row r="38" spans="1:27" ht="22.5" customHeight="1">
      <c r="A38" s="50" t="s">
        <v>60</v>
      </c>
      <c r="B38" s="29"/>
      <c r="C38" s="6">
        <v>85798495</v>
      </c>
      <c r="D38" s="6"/>
      <c r="E38" s="7">
        <v>78305592</v>
      </c>
      <c r="F38" s="8">
        <v>64905592</v>
      </c>
      <c r="G38" s="8">
        <v>5407731</v>
      </c>
      <c r="H38" s="8">
        <v>6293466</v>
      </c>
      <c r="I38" s="8">
        <v>493575</v>
      </c>
      <c r="J38" s="8">
        <v>12194772</v>
      </c>
      <c r="K38" s="8">
        <v>17437310</v>
      </c>
      <c r="L38" s="8">
        <v>165945</v>
      </c>
      <c r="M38" s="8"/>
      <c r="N38" s="8">
        <v>17603255</v>
      </c>
      <c r="O38" s="8">
        <v>20803267</v>
      </c>
      <c r="P38" s="8"/>
      <c r="Q38" s="8">
        <v>-743130</v>
      </c>
      <c r="R38" s="8">
        <v>20060137</v>
      </c>
      <c r="S38" s="8"/>
      <c r="T38" s="8"/>
      <c r="U38" s="8"/>
      <c r="V38" s="8"/>
      <c r="W38" s="8">
        <v>49858164</v>
      </c>
      <c r="X38" s="8">
        <v>55379194</v>
      </c>
      <c r="Y38" s="8">
        <v>-5521030</v>
      </c>
      <c r="Z38" s="2">
        <v>-9.97</v>
      </c>
      <c r="AA38" s="6">
        <v>64905592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13606281</v>
      </c>
      <c r="D41" s="56">
        <f>SUM(D37:D40)</f>
        <v>0</v>
      </c>
      <c r="E41" s="57">
        <f t="shared" si="3"/>
        <v>73157988</v>
      </c>
      <c r="F41" s="58">
        <f t="shared" si="3"/>
        <v>65619020</v>
      </c>
      <c r="G41" s="58">
        <f t="shared" si="3"/>
        <v>64677675</v>
      </c>
      <c r="H41" s="58">
        <f t="shared" si="3"/>
        <v>8698469</v>
      </c>
      <c r="I41" s="58">
        <f t="shared" si="3"/>
        <v>-3266024</v>
      </c>
      <c r="J41" s="58">
        <f t="shared" si="3"/>
        <v>70110120</v>
      </c>
      <c r="K41" s="58">
        <f t="shared" si="3"/>
        <v>7845262</v>
      </c>
      <c r="L41" s="58">
        <f t="shared" si="3"/>
        <v>1300518</v>
      </c>
      <c r="M41" s="58">
        <f t="shared" si="3"/>
        <v>-5510800</v>
      </c>
      <c r="N41" s="58">
        <f t="shared" si="3"/>
        <v>3634980</v>
      </c>
      <c r="O41" s="58">
        <f t="shared" si="3"/>
        <v>20415352</v>
      </c>
      <c r="P41" s="58">
        <f t="shared" si="3"/>
        <v>1313875</v>
      </c>
      <c r="Q41" s="58">
        <f t="shared" si="3"/>
        <v>-7008131</v>
      </c>
      <c r="R41" s="58">
        <f t="shared" si="3"/>
        <v>14721096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88466196</v>
      </c>
      <c r="X41" s="58">
        <f t="shared" si="3"/>
        <v>52983749</v>
      </c>
      <c r="Y41" s="58">
        <f t="shared" si="3"/>
        <v>35482447</v>
      </c>
      <c r="Z41" s="59">
        <f>+IF(X41&lt;&gt;0,+(Y41/X41)*100,0)</f>
        <v>66.96854728041234</v>
      </c>
      <c r="AA41" s="56">
        <f>SUM(AA37:AA40)</f>
        <v>65619020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13606281</v>
      </c>
      <c r="D43" s="64">
        <f>+D41-D42</f>
        <v>0</v>
      </c>
      <c r="E43" s="65">
        <f t="shared" si="4"/>
        <v>73157988</v>
      </c>
      <c r="F43" s="66">
        <f t="shared" si="4"/>
        <v>65619020</v>
      </c>
      <c r="G43" s="66">
        <f t="shared" si="4"/>
        <v>64677675</v>
      </c>
      <c r="H43" s="66">
        <f t="shared" si="4"/>
        <v>8698469</v>
      </c>
      <c r="I43" s="66">
        <f t="shared" si="4"/>
        <v>-3266024</v>
      </c>
      <c r="J43" s="66">
        <f t="shared" si="4"/>
        <v>70110120</v>
      </c>
      <c r="K43" s="66">
        <f t="shared" si="4"/>
        <v>7845262</v>
      </c>
      <c r="L43" s="66">
        <f t="shared" si="4"/>
        <v>1300518</v>
      </c>
      <c r="M43" s="66">
        <f t="shared" si="4"/>
        <v>-5510800</v>
      </c>
      <c r="N43" s="66">
        <f t="shared" si="4"/>
        <v>3634980</v>
      </c>
      <c r="O43" s="66">
        <f t="shared" si="4"/>
        <v>20415352</v>
      </c>
      <c r="P43" s="66">
        <f t="shared" si="4"/>
        <v>1313875</v>
      </c>
      <c r="Q43" s="66">
        <f t="shared" si="4"/>
        <v>-7008131</v>
      </c>
      <c r="R43" s="66">
        <f t="shared" si="4"/>
        <v>14721096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88466196</v>
      </c>
      <c r="X43" s="66">
        <f t="shared" si="4"/>
        <v>52983749</v>
      </c>
      <c r="Y43" s="66">
        <f t="shared" si="4"/>
        <v>35482447</v>
      </c>
      <c r="Z43" s="67">
        <f>+IF(X43&lt;&gt;0,+(Y43/X43)*100,0)</f>
        <v>66.96854728041234</v>
      </c>
      <c r="AA43" s="64">
        <f>+AA41-AA42</f>
        <v>65619020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13606281</v>
      </c>
      <c r="D45" s="56">
        <f>SUM(D43:D44)</f>
        <v>0</v>
      </c>
      <c r="E45" s="57">
        <f t="shared" si="5"/>
        <v>73157988</v>
      </c>
      <c r="F45" s="58">
        <f t="shared" si="5"/>
        <v>65619020</v>
      </c>
      <c r="G45" s="58">
        <f t="shared" si="5"/>
        <v>64677675</v>
      </c>
      <c r="H45" s="58">
        <f t="shared" si="5"/>
        <v>8698469</v>
      </c>
      <c r="I45" s="58">
        <f t="shared" si="5"/>
        <v>-3266024</v>
      </c>
      <c r="J45" s="58">
        <f t="shared" si="5"/>
        <v>70110120</v>
      </c>
      <c r="K45" s="58">
        <f t="shared" si="5"/>
        <v>7845262</v>
      </c>
      <c r="L45" s="58">
        <f t="shared" si="5"/>
        <v>1300518</v>
      </c>
      <c r="M45" s="58">
        <f t="shared" si="5"/>
        <v>-5510800</v>
      </c>
      <c r="N45" s="58">
        <f t="shared" si="5"/>
        <v>3634980</v>
      </c>
      <c r="O45" s="58">
        <f t="shared" si="5"/>
        <v>20415352</v>
      </c>
      <c r="P45" s="58">
        <f t="shared" si="5"/>
        <v>1313875</v>
      </c>
      <c r="Q45" s="58">
        <f t="shared" si="5"/>
        <v>-7008131</v>
      </c>
      <c r="R45" s="58">
        <f t="shared" si="5"/>
        <v>14721096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88466196</v>
      </c>
      <c r="X45" s="58">
        <f t="shared" si="5"/>
        <v>52983749</v>
      </c>
      <c r="Y45" s="58">
        <f t="shared" si="5"/>
        <v>35482447</v>
      </c>
      <c r="Z45" s="59">
        <f>+IF(X45&lt;&gt;0,+(Y45/X45)*100,0)</f>
        <v>66.96854728041234</v>
      </c>
      <c r="AA45" s="56">
        <f>SUM(AA43:AA44)</f>
        <v>65619020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13606281</v>
      </c>
      <c r="D47" s="71">
        <f>SUM(D45:D46)</f>
        <v>0</v>
      </c>
      <c r="E47" s="72">
        <f t="shared" si="6"/>
        <v>73157988</v>
      </c>
      <c r="F47" s="73">
        <f t="shared" si="6"/>
        <v>65619020</v>
      </c>
      <c r="G47" s="73">
        <f t="shared" si="6"/>
        <v>64677675</v>
      </c>
      <c r="H47" s="74">
        <f t="shared" si="6"/>
        <v>8698469</v>
      </c>
      <c r="I47" s="74">
        <f t="shared" si="6"/>
        <v>-3266024</v>
      </c>
      <c r="J47" s="74">
        <f t="shared" si="6"/>
        <v>70110120</v>
      </c>
      <c r="K47" s="74">
        <f t="shared" si="6"/>
        <v>7845262</v>
      </c>
      <c r="L47" s="74">
        <f t="shared" si="6"/>
        <v>1300518</v>
      </c>
      <c r="M47" s="73">
        <f t="shared" si="6"/>
        <v>-5510800</v>
      </c>
      <c r="N47" s="73">
        <f t="shared" si="6"/>
        <v>3634980</v>
      </c>
      <c r="O47" s="74">
        <f t="shared" si="6"/>
        <v>20415352</v>
      </c>
      <c r="P47" s="74">
        <f t="shared" si="6"/>
        <v>1313875</v>
      </c>
      <c r="Q47" s="74">
        <f t="shared" si="6"/>
        <v>-7008131</v>
      </c>
      <c r="R47" s="74">
        <f t="shared" si="6"/>
        <v>14721096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88466196</v>
      </c>
      <c r="X47" s="74">
        <f t="shared" si="6"/>
        <v>52983749</v>
      </c>
      <c r="Y47" s="74">
        <f t="shared" si="6"/>
        <v>35482447</v>
      </c>
      <c r="Z47" s="75">
        <f>+IF(X47&lt;&gt;0,+(Y47/X47)*100,0)</f>
        <v>66.96854728041234</v>
      </c>
      <c r="AA47" s="76">
        <f>SUM(AA45:AA46)</f>
        <v>65619020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13438943</v>
      </c>
      <c r="D5" s="6"/>
      <c r="E5" s="7">
        <v>8535639</v>
      </c>
      <c r="F5" s="8">
        <v>8535639</v>
      </c>
      <c r="G5" s="8">
        <v>19966250</v>
      </c>
      <c r="H5" s="8">
        <v>3531656</v>
      </c>
      <c r="I5" s="8">
        <v>711104</v>
      </c>
      <c r="J5" s="8">
        <v>24209010</v>
      </c>
      <c r="K5" s="8">
        <v>654099</v>
      </c>
      <c r="L5" s="8">
        <v>626008</v>
      </c>
      <c r="M5" s="8">
        <v>458811</v>
      </c>
      <c r="N5" s="8">
        <v>1738918</v>
      </c>
      <c r="O5" s="8"/>
      <c r="P5" s="8"/>
      <c r="Q5" s="8">
        <v>464176</v>
      </c>
      <c r="R5" s="8">
        <v>464176</v>
      </c>
      <c r="S5" s="8"/>
      <c r="T5" s="8"/>
      <c r="U5" s="8"/>
      <c r="V5" s="8"/>
      <c r="W5" s="8">
        <v>26412104</v>
      </c>
      <c r="X5" s="8">
        <v>6593660</v>
      </c>
      <c r="Y5" s="8">
        <v>19818444</v>
      </c>
      <c r="Z5" s="2">
        <v>300.57</v>
      </c>
      <c r="AA5" s="6">
        <v>8535639</v>
      </c>
    </row>
    <row r="6" spans="1:27" ht="13.5">
      <c r="A6" s="23" t="s">
        <v>32</v>
      </c>
      <c r="B6" s="24"/>
      <c r="C6" s="6">
        <v>33059223</v>
      </c>
      <c r="D6" s="6"/>
      <c r="E6" s="7">
        <v>40910735</v>
      </c>
      <c r="F6" s="8">
        <v>40910735</v>
      </c>
      <c r="G6" s="8">
        <v>3651941</v>
      </c>
      <c r="H6" s="8">
        <v>3828064</v>
      </c>
      <c r="I6" s="8">
        <v>10330766</v>
      </c>
      <c r="J6" s="8">
        <v>17810771</v>
      </c>
      <c r="K6" s="8">
        <v>-2511140</v>
      </c>
      <c r="L6" s="8">
        <v>3618682</v>
      </c>
      <c r="M6" s="8">
        <v>3472679</v>
      </c>
      <c r="N6" s="8">
        <v>4580221</v>
      </c>
      <c r="O6" s="8">
        <v>714792</v>
      </c>
      <c r="P6" s="8">
        <v>699437</v>
      </c>
      <c r="Q6" s="8">
        <v>3074186</v>
      </c>
      <c r="R6" s="8">
        <v>4488415</v>
      </c>
      <c r="S6" s="8"/>
      <c r="T6" s="8"/>
      <c r="U6" s="8"/>
      <c r="V6" s="8"/>
      <c r="W6" s="8">
        <v>26879407</v>
      </c>
      <c r="X6" s="8">
        <v>30683051</v>
      </c>
      <c r="Y6" s="8">
        <v>-3803644</v>
      </c>
      <c r="Z6" s="2">
        <v>-12.4</v>
      </c>
      <c r="AA6" s="6">
        <v>40910735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11477747</v>
      </c>
      <c r="D9" s="6"/>
      <c r="E9" s="7">
        <v>9647230</v>
      </c>
      <c r="F9" s="8">
        <v>9647230</v>
      </c>
      <c r="G9" s="8">
        <v>979047</v>
      </c>
      <c r="H9" s="8">
        <v>972743</v>
      </c>
      <c r="I9" s="8">
        <v>978375</v>
      </c>
      <c r="J9" s="8">
        <v>2930165</v>
      </c>
      <c r="K9" s="8">
        <v>989343</v>
      </c>
      <c r="L9" s="8">
        <v>981683</v>
      </c>
      <c r="M9" s="8">
        <v>981683</v>
      </c>
      <c r="N9" s="8">
        <v>2952709</v>
      </c>
      <c r="O9" s="8">
        <v>2100</v>
      </c>
      <c r="P9" s="8"/>
      <c r="Q9" s="8">
        <v>977780</v>
      </c>
      <c r="R9" s="8">
        <v>979880</v>
      </c>
      <c r="S9" s="8"/>
      <c r="T9" s="8"/>
      <c r="U9" s="8"/>
      <c r="V9" s="8"/>
      <c r="W9" s="8">
        <v>6862754</v>
      </c>
      <c r="X9" s="8">
        <v>7235422</v>
      </c>
      <c r="Y9" s="8">
        <v>-372668</v>
      </c>
      <c r="Z9" s="2">
        <v>-5.15</v>
      </c>
      <c r="AA9" s="6">
        <v>9647230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831419</v>
      </c>
      <c r="D11" s="6"/>
      <c r="E11" s="7">
        <v>116487</v>
      </c>
      <c r="F11" s="8">
        <v>116487</v>
      </c>
      <c r="G11" s="8">
        <v>3094</v>
      </c>
      <c r="H11" s="8">
        <v>1426</v>
      </c>
      <c r="I11" s="8">
        <v>2270</v>
      </c>
      <c r="J11" s="8">
        <v>6790</v>
      </c>
      <c r="K11" s="8">
        <v>3515</v>
      </c>
      <c r="L11" s="8">
        <v>3147</v>
      </c>
      <c r="M11" s="8">
        <v>828</v>
      </c>
      <c r="N11" s="8">
        <v>7490</v>
      </c>
      <c r="O11" s="8">
        <v>5427</v>
      </c>
      <c r="P11" s="8">
        <v>18324</v>
      </c>
      <c r="Q11" s="8">
        <v>6207</v>
      </c>
      <c r="R11" s="8">
        <v>29958</v>
      </c>
      <c r="S11" s="8"/>
      <c r="T11" s="8"/>
      <c r="U11" s="8"/>
      <c r="V11" s="8"/>
      <c r="W11" s="8">
        <v>44238</v>
      </c>
      <c r="X11" s="8">
        <v>87366</v>
      </c>
      <c r="Y11" s="8">
        <v>-43128</v>
      </c>
      <c r="Z11" s="2">
        <v>-49.36</v>
      </c>
      <c r="AA11" s="6">
        <v>116487</v>
      </c>
    </row>
    <row r="12" spans="1:27" ht="13.5">
      <c r="A12" s="25" t="s">
        <v>37</v>
      </c>
      <c r="B12" s="29"/>
      <c r="C12" s="6">
        <v>21702912</v>
      </c>
      <c r="D12" s="6"/>
      <c r="E12" s="7">
        <v>16500000</v>
      </c>
      <c r="F12" s="8">
        <v>18000000</v>
      </c>
      <c r="G12" s="8"/>
      <c r="H12" s="8">
        <v>3884586</v>
      </c>
      <c r="I12" s="8">
        <v>1916935</v>
      </c>
      <c r="J12" s="8">
        <v>5801521</v>
      </c>
      <c r="K12" s="8">
        <v>1857868</v>
      </c>
      <c r="L12" s="8">
        <v>1740473</v>
      </c>
      <c r="M12" s="8">
        <v>1952462</v>
      </c>
      <c r="N12" s="8">
        <v>5550803</v>
      </c>
      <c r="O12" s="8">
        <v>1898502</v>
      </c>
      <c r="P12" s="8">
        <v>1789876</v>
      </c>
      <c r="Q12" s="8">
        <v>1766600</v>
      </c>
      <c r="R12" s="8">
        <v>5454978</v>
      </c>
      <c r="S12" s="8"/>
      <c r="T12" s="8"/>
      <c r="U12" s="8"/>
      <c r="V12" s="8"/>
      <c r="W12" s="8">
        <v>16807302</v>
      </c>
      <c r="X12" s="8">
        <v>13500000</v>
      </c>
      <c r="Y12" s="8">
        <v>3307302</v>
      </c>
      <c r="Z12" s="2">
        <v>24.5</v>
      </c>
      <c r="AA12" s="6">
        <v>18000000</v>
      </c>
    </row>
    <row r="13" spans="1:27" ht="13.5">
      <c r="A13" s="23" t="s">
        <v>38</v>
      </c>
      <c r="B13" s="29"/>
      <c r="C13" s="6">
        <v>2375747</v>
      </c>
      <c r="D13" s="6"/>
      <c r="E13" s="7">
        <v>2401960</v>
      </c>
      <c r="F13" s="8">
        <v>2401960</v>
      </c>
      <c r="G13" s="8">
        <v>101528</v>
      </c>
      <c r="H13" s="8">
        <v>365489</v>
      </c>
      <c r="I13" s="8">
        <v>-196605</v>
      </c>
      <c r="J13" s="8">
        <v>270412</v>
      </c>
      <c r="K13" s="8">
        <v>375065</v>
      </c>
      <c r="L13" s="8">
        <v>380725</v>
      </c>
      <c r="M13" s="8">
        <v>388324</v>
      </c>
      <c r="N13" s="8">
        <v>1144114</v>
      </c>
      <c r="O13" s="8"/>
      <c r="P13" s="8"/>
      <c r="Q13" s="8">
        <v>309952</v>
      </c>
      <c r="R13" s="8">
        <v>309952</v>
      </c>
      <c r="S13" s="8"/>
      <c r="T13" s="8"/>
      <c r="U13" s="8"/>
      <c r="V13" s="8"/>
      <c r="W13" s="8">
        <v>1724478</v>
      </c>
      <c r="X13" s="8">
        <v>1801471</v>
      </c>
      <c r="Y13" s="8">
        <v>-76993</v>
      </c>
      <c r="Z13" s="2">
        <v>-4.27</v>
      </c>
      <c r="AA13" s="6">
        <v>2401960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136750</v>
      </c>
      <c r="D15" s="6"/>
      <c r="E15" s="7">
        <v>167733</v>
      </c>
      <c r="F15" s="8">
        <v>166674</v>
      </c>
      <c r="G15" s="8">
        <v>898</v>
      </c>
      <c r="H15" s="8">
        <v>867</v>
      </c>
      <c r="I15" s="8">
        <v>261</v>
      </c>
      <c r="J15" s="8">
        <v>2026</v>
      </c>
      <c r="K15" s="8">
        <v>2807</v>
      </c>
      <c r="L15" s="8">
        <v>696</v>
      </c>
      <c r="M15" s="8"/>
      <c r="N15" s="8">
        <v>3503</v>
      </c>
      <c r="O15" s="8">
        <v>2310</v>
      </c>
      <c r="P15" s="8">
        <v>1027</v>
      </c>
      <c r="Q15" s="8">
        <v>2210</v>
      </c>
      <c r="R15" s="8">
        <v>5547</v>
      </c>
      <c r="S15" s="8"/>
      <c r="T15" s="8"/>
      <c r="U15" s="8"/>
      <c r="V15" s="8"/>
      <c r="W15" s="8">
        <v>11076</v>
      </c>
      <c r="X15" s="8">
        <v>125004</v>
      </c>
      <c r="Y15" s="8">
        <v>-113928</v>
      </c>
      <c r="Z15" s="2">
        <v>-91.14</v>
      </c>
      <c r="AA15" s="6">
        <v>166674</v>
      </c>
    </row>
    <row r="16" spans="1:27" ht="13.5">
      <c r="A16" s="23" t="s">
        <v>41</v>
      </c>
      <c r="B16" s="29"/>
      <c r="C16" s="6">
        <v>1243087</v>
      </c>
      <c r="D16" s="6"/>
      <c r="E16" s="7">
        <v>1188529</v>
      </c>
      <c r="F16" s="8">
        <v>1188529</v>
      </c>
      <c r="G16" s="8">
        <v>129089</v>
      </c>
      <c r="H16" s="8">
        <v>120255</v>
      </c>
      <c r="I16" s="8">
        <v>129145</v>
      </c>
      <c r="J16" s="8">
        <v>378489</v>
      </c>
      <c r="K16" s="8">
        <v>126642</v>
      </c>
      <c r="L16" s="8">
        <v>102408</v>
      </c>
      <c r="M16" s="8">
        <v>76907</v>
      </c>
      <c r="N16" s="8">
        <v>305957</v>
      </c>
      <c r="O16" s="8">
        <v>87876</v>
      </c>
      <c r="P16" s="8">
        <v>94144</v>
      </c>
      <c r="Q16" s="8">
        <v>105190</v>
      </c>
      <c r="R16" s="8">
        <v>287210</v>
      </c>
      <c r="S16" s="8"/>
      <c r="T16" s="8"/>
      <c r="U16" s="8"/>
      <c r="V16" s="8"/>
      <c r="W16" s="8">
        <v>971656</v>
      </c>
      <c r="X16" s="8">
        <v>891397</v>
      </c>
      <c r="Y16" s="8">
        <v>80259</v>
      </c>
      <c r="Z16" s="2">
        <v>9</v>
      </c>
      <c r="AA16" s="6">
        <v>1188529</v>
      </c>
    </row>
    <row r="17" spans="1:27" ht="13.5">
      <c r="A17" s="23" t="s">
        <v>42</v>
      </c>
      <c r="B17" s="29"/>
      <c r="C17" s="6">
        <v>1053937</v>
      </c>
      <c r="D17" s="6"/>
      <c r="E17" s="7">
        <v>999262</v>
      </c>
      <c r="F17" s="8">
        <v>999262</v>
      </c>
      <c r="G17" s="8">
        <v>121130</v>
      </c>
      <c r="H17" s="8">
        <v>98013</v>
      </c>
      <c r="I17" s="8">
        <v>88767</v>
      </c>
      <c r="J17" s="8">
        <v>307910</v>
      </c>
      <c r="K17" s="8">
        <v>89182</v>
      </c>
      <c r="L17" s="8">
        <v>102585</v>
      </c>
      <c r="M17" s="8">
        <v>79863</v>
      </c>
      <c r="N17" s="8">
        <v>271630</v>
      </c>
      <c r="O17" s="8">
        <v>109231</v>
      </c>
      <c r="P17" s="8">
        <v>128390</v>
      </c>
      <c r="Q17" s="8">
        <v>87482</v>
      </c>
      <c r="R17" s="8">
        <v>325103</v>
      </c>
      <c r="S17" s="8"/>
      <c r="T17" s="8"/>
      <c r="U17" s="8"/>
      <c r="V17" s="8"/>
      <c r="W17" s="8">
        <v>904643</v>
      </c>
      <c r="X17" s="8">
        <v>749446</v>
      </c>
      <c r="Y17" s="8">
        <v>155197</v>
      </c>
      <c r="Z17" s="2">
        <v>20.71</v>
      </c>
      <c r="AA17" s="6">
        <v>999262</v>
      </c>
    </row>
    <row r="18" spans="1:27" ht="13.5">
      <c r="A18" s="23" t="s">
        <v>43</v>
      </c>
      <c r="B18" s="29"/>
      <c r="C18" s="6">
        <v>145359823</v>
      </c>
      <c r="D18" s="6"/>
      <c r="E18" s="7">
        <v>157443250</v>
      </c>
      <c r="F18" s="8">
        <v>157443250</v>
      </c>
      <c r="G18" s="8">
        <v>54324348</v>
      </c>
      <c r="H18" s="8">
        <v>3300870</v>
      </c>
      <c r="I18" s="8">
        <v>221739</v>
      </c>
      <c r="J18" s="8">
        <v>57846957</v>
      </c>
      <c r="K18" s="8"/>
      <c r="L18" s="8">
        <v>933043</v>
      </c>
      <c r="M18" s="8">
        <v>43459130</v>
      </c>
      <c r="N18" s="8">
        <v>44392173</v>
      </c>
      <c r="O18" s="8"/>
      <c r="P18" s="8">
        <v>15795870</v>
      </c>
      <c r="Q18" s="8">
        <v>32594783</v>
      </c>
      <c r="R18" s="8">
        <v>48390653</v>
      </c>
      <c r="S18" s="8"/>
      <c r="T18" s="8"/>
      <c r="U18" s="8"/>
      <c r="V18" s="8"/>
      <c r="W18" s="8">
        <v>150629783</v>
      </c>
      <c r="X18" s="8">
        <v>157068250</v>
      </c>
      <c r="Y18" s="8">
        <v>-6438467</v>
      </c>
      <c r="Z18" s="2">
        <v>-4.1</v>
      </c>
      <c r="AA18" s="6">
        <v>157443250</v>
      </c>
    </row>
    <row r="19" spans="1:27" ht="13.5">
      <c r="A19" s="23" t="s">
        <v>44</v>
      </c>
      <c r="B19" s="29"/>
      <c r="C19" s="6">
        <v>1121626</v>
      </c>
      <c r="D19" s="6"/>
      <c r="E19" s="7">
        <v>1856517</v>
      </c>
      <c r="F19" s="26">
        <v>1856517</v>
      </c>
      <c r="G19" s="26">
        <v>62754</v>
      </c>
      <c r="H19" s="26">
        <v>156914</v>
      </c>
      <c r="I19" s="26">
        <v>206348</v>
      </c>
      <c r="J19" s="26">
        <v>426016</v>
      </c>
      <c r="K19" s="26">
        <v>112172</v>
      </c>
      <c r="L19" s="26">
        <v>71302</v>
      </c>
      <c r="M19" s="26">
        <v>79127</v>
      </c>
      <c r="N19" s="26">
        <v>262601</v>
      </c>
      <c r="O19" s="26">
        <v>57360</v>
      </c>
      <c r="P19" s="26">
        <v>46809</v>
      </c>
      <c r="Q19" s="26">
        <v>16981</v>
      </c>
      <c r="R19" s="26">
        <v>121150</v>
      </c>
      <c r="S19" s="26"/>
      <c r="T19" s="26"/>
      <c r="U19" s="26"/>
      <c r="V19" s="26"/>
      <c r="W19" s="26">
        <v>809767</v>
      </c>
      <c r="X19" s="26">
        <v>1398087</v>
      </c>
      <c r="Y19" s="26">
        <v>-588320</v>
      </c>
      <c r="Z19" s="27">
        <v>-42.08</v>
      </c>
      <c r="AA19" s="28">
        <v>1856517</v>
      </c>
    </row>
    <row r="20" spans="1:27" ht="13.5">
      <c r="A20" s="23" t="s">
        <v>45</v>
      </c>
      <c r="B20" s="29"/>
      <c r="C20" s="6">
        <v>21068805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252870019</v>
      </c>
      <c r="D21" s="33">
        <f t="shared" si="0"/>
        <v>0</v>
      </c>
      <c r="E21" s="34">
        <f t="shared" si="0"/>
        <v>239767342</v>
      </c>
      <c r="F21" s="35">
        <f t="shared" si="0"/>
        <v>241266283</v>
      </c>
      <c r="G21" s="35">
        <f t="shared" si="0"/>
        <v>79340079</v>
      </c>
      <c r="H21" s="35">
        <f t="shared" si="0"/>
        <v>16260883</v>
      </c>
      <c r="I21" s="35">
        <f t="shared" si="0"/>
        <v>14389105</v>
      </c>
      <c r="J21" s="35">
        <f t="shared" si="0"/>
        <v>109990067</v>
      </c>
      <c r="K21" s="35">
        <f t="shared" si="0"/>
        <v>1699553</v>
      </c>
      <c r="L21" s="35">
        <f t="shared" si="0"/>
        <v>8560752</v>
      </c>
      <c r="M21" s="35">
        <f t="shared" si="0"/>
        <v>50949814</v>
      </c>
      <c r="N21" s="35">
        <f t="shared" si="0"/>
        <v>61210119</v>
      </c>
      <c r="O21" s="35">
        <f t="shared" si="0"/>
        <v>2877598</v>
      </c>
      <c r="P21" s="35">
        <f t="shared" si="0"/>
        <v>18573877</v>
      </c>
      <c r="Q21" s="35">
        <f t="shared" si="0"/>
        <v>39405547</v>
      </c>
      <c r="R21" s="35">
        <f t="shared" si="0"/>
        <v>60857022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232057208</v>
      </c>
      <c r="X21" s="35">
        <f t="shared" si="0"/>
        <v>220133154</v>
      </c>
      <c r="Y21" s="35">
        <f t="shared" si="0"/>
        <v>11924054</v>
      </c>
      <c r="Z21" s="36">
        <f>+IF(X21&lt;&gt;0,+(Y21/X21)*100,0)</f>
        <v>5.416746084508469</v>
      </c>
      <c r="AA21" s="33">
        <f>SUM(AA5:AA20)</f>
        <v>241266283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86819595</v>
      </c>
      <c r="D24" s="6"/>
      <c r="E24" s="7">
        <v>88932041</v>
      </c>
      <c r="F24" s="8">
        <v>90986373</v>
      </c>
      <c r="G24" s="8">
        <v>6899446</v>
      </c>
      <c r="H24" s="8">
        <v>6754556</v>
      </c>
      <c r="I24" s="8">
        <v>6792212</v>
      </c>
      <c r="J24" s="8">
        <v>20446214</v>
      </c>
      <c r="K24" s="8">
        <v>6708604</v>
      </c>
      <c r="L24" s="8">
        <v>7593999</v>
      </c>
      <c r="M24" s="8">
        <v>6607986</v>
      </c>
      <c r="N24" s="8">
        <v>20910589</v>
      </c>
      <c r="O24" s="8">
        <v>6978228</v>
      </c>
      <c r="P24" s="8">
        <v>7011243</v>
      </c>
      <c r="Q24" s="8">
        <v>6769440</v>
      </c>
      <c r="R24" s="8">
        <v>20758911</v>
      </c>
      <c r="S24" s="8"/>
      <c r="T24" s="8"/>
      <c r="U24" s="8"/>
      <c r="V24" s="8"/>
      <c r="W24" s="8">
        <v>62115714</v>
      </c>
      <c r="X24" s="8">
        <v>69485621</v>
      </c>
      <c r="Y24" s="8">
        <v>-7369907</v>
      </c>
      <c r="Z24" s="2">
        <v>-10.61</v>
      </c>
      <c r="AA24" s="6">
        <v>90986373</v>
      </c>
    </row>
    <row r="25" spans="1:27" ht="13.5">
      <c r="A25" s="25" t="s">
        <v>49</v>
      </c>
      <c r="B25" s="24"/>
      <c r="C25" s="6">
        <v>12243670</v>
      </c>
      <c r="D25" s="6"/>
      <c r="E25" s="7">
        <v>13521583</v>
      </c>
      <c r="F25" s="8">
        <v>13521583</v>
      </c>
      <c r="G25" s="8">
        <v>1032494</v>
      </c>
      <c r="H25" s="8">
        <v>1021613</v>
      </c>
      <c r="I25" s="8">
        <v>1021613</v>
      </c>
      <c r="J25" s="8">
        <v>3075720</v>
      </c>
      <c r="K25" s="8">
        <v>1021613</v>
      </c>
      <c r="L25" s="8">
        <v>1021613</v>
      </c>
      <c r="M25" s="8">
        <v>1021613</v>
      </c>
      <c r="N25" s="8">
        <v>3064839</v>
      </c>
      <c r="O25" s="8">
        <v>1021613</v>
      </c>
      <c r="P25" s="8">
        <v>1021613</v>
      </c>
      <c r="Q25" s="8">
        <v>1021613</v>
      </c>
      <c r="R25" s="8">
        <v>3064839</v>
      </c>
      <c r="S25" s="8"/>
      <c r="T25" s="8"/>
      <c r="U25" s="8"/>
      <c r="V25" s="8"/>
      <c r="W25" s="8">
        <v>9205398</v>
      </c>
      <c r="X25" s="8">
        <v>10141180</v>
      </c>
      <c r="Y25" s="8">
        <v>-935782</v>
      </c>
      <c r="Z25" s="2">
        <v>-9.23</v>
      </c>
      <c r="AA25" s="6">
        <v>13521583</v>
      </c>
    </row>
    <row r="26" spans="1:27" ht="13.5">
      <c r="A26" s="25" t="s">
        <v>50</v>
      </c>
      <c r="B26" s="24"/>
      <c r="C26" s="6">
        <v>9809904</v>
      </c>
      <c r="D26" s="6"/>
      <c r="E26" s="7">
        <v>7500000</v>
      </c>
      <c r="F26" s="8">
        <v>7500000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5625003</v>
      </c>
      <c r="Y26" s="8">
        <v>-5625003</v>
      </c>
      <c r="Z26" s="2">
        <v>-100</v>
      </c>
      <c r="AA26" s="6">
        <v>7500000</v>
      </c>
    </row>
    <row r="27" spans="1:27" ht="13.5">
      <c r="A27" s="25" t="s">
        <v>51</v>
      </c>
      <c r="B27" s="24"/>
      <c r="C27" s="6">
        <v>19003802</v>
      </c>
      <c r="D27" s="6"/>
      <c r="E27" s="7">
        <v>21058412</v>
      </c>
      <c r="F27" s="8">
        <v>21058412</v>
      </c>
      <c r="G27" s="8">
        <v>133</v>
      </c>
      <c r="H27" s="8">
        <v>93</v>
      </c>
      <c r="I27" s="8"/>
      <c r="J27" s="8">
        <v>226</v>
      </c>
      <c r="K27" s="8">
        <v>-1258</v>
      </c>
      <c r="L27" s="8">
        <v>1387</v>
      </c>
      <c r="M27" s="8">
        <v>10267273</v>
      </c>
      <c r="N27" s="8">
        <v>10267402</v>
      </c>
      <c r="O27" s="8">
        <v>563</v>
      </c>
      <c r="P27" s="8"/>
      <c r="Q27" s="8"/>
      <c r="R27" s="8">
        <v>563</v>
      </c>
      <c r="S27" s="8"/>
      <c r="T27" s="8"/>
      <c r="U27" s="8"/>
      <c r="V27" s="8"/>
      <c r="W27" s="8">
        <v>10268191</v>
      </c>
      <c r="X27" s="8">
        <v>15764461</v>
      </c>
      <c r="Y27" s="8">
        <v>-5496270</v>
      </c>
      <c r="Z27" s="2">
        <v>-34.86</v>
      </c>
      <c r="AA27" s="6">
        <v>21058412</v>
      </c>
    </row>
    <row r="28" spans="1:27" ht="13.5">
      <c r="A28" s="25" t="s">
        <v>52</v>
      </c>
      <c r="B28" s="24"/>
      <c r="C28" s="6">
        <v>2694014</v>
      </c>
      <c r="D28" s="6"/>
      <c r="E28" s="7">
        <v>3132760</v>
      </c>
      <c r="F28" s="8">
        <v>3132760</v>
      </c>
      <c r="G28" s="8"/>
      <c r="H28" s="8"/>
      <c r="I28" s="8">
        <v>454433</v>
      </c>
      <c r="J28" s="8">
        <v>454433</v>
      </c>
      <c r="K28" s="8"/>
      <c r="L28" s="8"/>
      <c r="M28" s="8"/>
      <c r="N28" s="8"/>
      <c r="O28" s="8"/>
      <c r="P28" s="8"/>
      <c r="Q28" s="8">
        <v>849504</v>
      </c>
      <c r="R28" s="8">
        <v>849504</v>
      </c>
      <c r="S28" s="8"/>
      <c r="T28" s="8"/>
      <c r="U28" s="8"/>
      <c r="V28" s="8"/>
      <c r="W28" s="8">
        <v>1303937</v>
      </c>
      <c r="X28" s="8">
        <v>2673241</v>
      </c>
      <c r="Y28" s="8">
        <v>-1369304</v>
      </c>
      <c r="Z28" s="2">
        <v>-51.22</v>
      </c>
      <c r="AA28" s="6">
        <v>3132760</v>
      </c>
    </row>
    <row r="29" spans="1:27" ht="13.5">
      <c r="A29" s="25" t="s">
        <v>53</v>
      </c>
      <c r="B29" s="24"/>
      <c r="C29" s="6">
        <v>33393649</v>
      </c>
      <c r="D29" s="6"/>
      <c r="E29" s="7">
        <v>36750000</v>
      </c>
      <c r="F29" s="8">
        <v>36750000</v>
      </c>
      <c r="G29" s="8">
        <v>972509</v>
      </c>
      <c r="H29" s="8">
        <v>2785024</v>
      </c>
      <c r="I29" s="8">
        <v>6840396</v>
      </c>
      <c r="J29" s="8">
        <v>10597929</v>
      </c>
      <c r="K29" s="8">
        <v>1794695</v>
      </c>
      <c r="L29" s="8">
        <v>3775044</v>
      </c>
      <c r="M29" s="8">
        <v>2441569</v>
      </c>
      <c r="N29" s="8">
        <v>8011308</v>
      </c>
      <c r="O29" s="8">
        <v>1266263</v>
      </c>
      <c r="P29" s="8">
        <v>889008</v>
      </c>
      <c r="Q29" s="8">
        <v>2961750</v>
      </c>
      <c r="R29" s="8">
        <v>5117021</v>
      </c>
      <c r="S29" s="8"/>
      <c r="T29" s="8"/>
      <c r="U29" s="8"/>
      <c r="V29" s="8"/>
      <c r="W29" s="8">
        <v>23726258</v>
      </c>
      <c r="X29" s="8">
        <v>27562500</v>
      </c>
      <c r="Y29" s="8">
        <v>-3836242</v>
      </c>
      <c r="Z29" s="2">
        <v>-13.92</v>
      </c>
      <c r="AA29" s="6">
        <v>36750000</v>
      </c>
    </row>
    <row r="30" spans="1:27" ht="13.5">
      <c r="A30" s="25" t="s">
        <v>54</v>
      </c>
      <c r="B30" s="24"/>
      <c r="C30" s="6">
        <v>11021554</v>
      </c>
      <c r="D30" s="6"/>
      <c r="E30" s="7">
        <v>14510677</v>
      </c>
      <c r="F30" s="8">
        <v>14777492</v>
      </c>
      <c r="G30" s="8">
        <v>798882</v>
      </c>
      <c r="H30" s="8">
        <v>797689</v>
      </c>
      <c r="I30" s="8">
        <v>946544</v>
      </c>
      <c r="J30" s="8">
        <v>2543115</v>
      </c>
      <c r="K30" s="8">
        <v>897299</v>
      </c>
      <c r="L30" s="8">
        <v>925074</v>
      </c>
      <c r="M30" s="8">
        <v>896681</v>
      </c>
      <c r="N30" s="8">
        <v>2719054</v>
      </c>
      <c r="O30" s="8">
        <v>1256997</v>
      </c>
      <c r="P30" s="8">
        <v>797518</v>
      </c>
      <c r="Q30" s="8">
        <v>1080499</v>
      </c>
      <c r="R30" s="8">
        <v>3135014</v>
      </c>
      <c r="S30" s="8"/>
      <c r="T30" s="8"/>
      <c r="U30" s="8"/>
      <c r="V30" s="8"/>
      <c r="W30" s="8">
        <v>8397183</v>
      </c>
      <c r="X30" s="8">
        <v>11121200</v>
      </c>
      <c r="Y30" s="8">
        <v>-2724017</v>
      </c>
      <c r="Z30" s="2">
        <v>-24.49</v>
      </c>
      <c r="AA30" s="6">
        <v>14777492</v>
      </c>
    </row>
    <row r="31" spans="1:27" ht="13.5">
      <c r="A31" s="25" t="s">
        <v>55</v>
      </c>
      <c r="B31" s="24"/>
      <c r="C31" s="6">
        <v>28657855</v>
      </c>
      <c r="D31" s="6"/>
      <c r="E31" s="7">
        <v>35505335</v>
      </c>
      <c r="F31" s="8">
        <v>33723945</v>
      </c>
      <c r="G31" s="8">
        <v>625320</v>
      </c>
      <c r="H31" s="8">
        <v>966803</v>
      </c>
      <c r="I31" s="8">
        <v>2288302</v>
      </c>
      <c r="J31" s="8">
        <v>3880425</v>
      </c>
      <c r="K31" s="8">
        <v>1526345</v>
      </c>
      <c r="L31" s="8">
        <v>1678439</v>
      </c>
      <c r="M31" s="8">
        <v>1792492</v>
      </c>
      <c r="N31" s="8">
        <v>4997276</v>
      </c>
      <c r="O31" s="8">
        <v>986307</v>
      </c>
      <c r="P31" s="8">
        <v>1006246</v>
      </c>
      <c r="Q31" s="8">
        <v>1620918</v>
      </c>
      <c r="R31" s="8">
        <v>3613471</v>
      </c>
      <c r="S31" s="8"/>
      <c r="T31" s="8"/>
      <c r="U31" s="8"/>
      <c r="V31" s="8"/>
      <c r="W31" s="8">
        <v>12491172</v>
      </c>
      <c r="X31" s="8">
        <v>25471003</v>
      </c>
      <c r="Y31" s="8">
        <v>-12979831</v>
      </c>
      <c r="Z31" s="2">
        <v>-50.96</v>
      </c>
      <c r="AA31" s="6">
        <v>33723945</v>
      </c>
    </row>
    <row r="32" spans="1:27" ht="13.5">
      <c r="A32" s="25" t="s">
        <v>43</v>
      </c>
      <c r="B32" s="24"/>
      <c r="C32" s="6">
        <v>550000</v>
      </c>
      <c r="D32" s="6"/>
      <c r="E32" s="7">
        <v>908737</v>
      </c>
      <c r="F32" s="8">
        <v>608737</v>
      </c>
      <c r="G32" s="8"/>
      <c r="H32" s="8"/>
      <c r="I32" s="8"/>
      <c r="J32" s="8"/>
      <c r="K32" s="8"/>
      <c r="L32" s="8"/>
      <c r="M32" s="8">
        <v>7311</v>
      </c>
      <c r="N32" s="8">
        <v>7311</v>
      </c>
      <c r="O32" s="8"/>
      <c r="P32" s="8"/>
      <c r="Q32" s="8"/>
      <c r="R32" s="8"/>
      <c r="S32" s="8"/>
      <c r="T32" s="8"/>
      <c r="U32" s="8"/>
      <c r="V32" s="8"/>
      <c r="W32" s="8">
        <v>7311</v>
      </c>
      <c r="X32" s="8">
        <v>608737</v>
      </c>
      <c r="Y32" s="8">
        <v>-601426</v>
      </c>
      <c r="Z32" s="2">
        <v>-98.8</v>
      </c>
      <c r="AA32" s="6">
        <v>608737</v>
      </c>
    </row>
    <row r="33" spans="1:27" ht="13.5">
      <c r="A33" s="25" t="s">
        <v>56</v>
      </c>
      <c r="B33" s="24"/>
      <c r="C33" s="6">
        <v>26976768</v>
      </c>
      <c r="D33" s="6"/>
      <c r="E33" s="7">
        <v>29774248</v>
      </c>
      <c r="F33" s="8">
        <v>30989383</v>
      </c>
      <c r="G33" s="8">
        <v>3061396</v>
      </c>
      <c r="H33" s="8">
        <v>1301216</v>
      </c>
      <c r="I33" s="8">
        <v>3313433</v>
      </c>
      <c r="J33" s="8">
        <v>7676045</v>
      </c>
      <c r="K33" s="8">
        <v>1623451</v>
      </c>
      <c r="L33" s="8">
        <v>2365464</v>
      </c>
      <c r="M33" s="8">
        <v>3156742</v>
      </c>
      <c r="N33" s="8">
        <v>7145657</v>
      </c>
      <c r="O33" s="8">
        <v>1345670</v>
      </c>
      <c r="P33" s="8">
        <v>1703036</v>
      </c>
      <c r="Q33" s="8">
        <v>1364609</v>
      </c>
      <c r="R33" s="8">
        <v>4413315</v>
      </c>
      <c r="S33" s="8"/>
      <c r="T33" s="8"/>
      <c r="U33" s="8"/>
      <c r="V33" s="8"/>
      <c r="W33" s="8">
        <v>19235017</v>
      </c>
      <c r="X33" s="8">
        <v>23443367</v>
      </c>
      <c r="Y33" s="8">
        <v>-4208350</v>
      </c>
      <c r="Z33" s="2">
        <v>-17.95</v>
      </c>
      <c r="AA33" s="6">
        <v>30989383</v>
      </c>
    </row>
    <row r="34" spans="1:27" ht="13.5">
      <c r="A34" s="23" t="s">
        <v>57</v>
      </c>
      <c r="B34" s="29"/>
      <c r="C34" s="6">
        <v>663925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231834736</v>
      </c>
      <c r="D35" s="33">
        <f>SUM(D24:D34)</f>
        <v>0</v>
      </c>
      <c r="E35" s="34">
        <f t="shared" si="1"/>
        <v>251593793</v>
      </c>
      <c r="F35" s="35">
        <f t="shared" si="1"/>
        <v>253048685</v>
      </c>
      <c r="G35" s="35">
        <f t="shared" si="1"/>
        <v>13390180</v>
      </c>
      <c r="H35" s="35">
        <f t="shared" si="1"/>
        <v>13626994</v>
      </c>
      <c r="I35" s="35">
        <f t="shared" si="1"/>
        <v>21656933</v>
      </c>
      <c r="J35" s="35">
        <f t="shared" si="1"/>
        <v>48674107</v>
      </c>
      <c r="K35" s="35">
        <f t="shared" si="1"/>
        <v>13570749</v>
      </c>
      <c r="L35" s="35">
        <f t="shared" si="1"/>
        <v>17361020</v>
      </c>
      <c r="M35" s="35">
        <f t="shared" si="1"/>
        <v>26191667</v>
      </c>
      <c r="N35" s="35">
        <f t="shared" si="1"/>
        <v>57123436</v>
      </c>
      <c r="O35" s="35">
        <f t="shared" si="1"/>
        <v>12855641</v>
      </c>
      <c r="P35" s="35">
        <f t="shared" si="1"/>
        <v>12428664</v>
      </c>
      <c r="Q35" s="35">
        <f t="shared" si="1"/>
        <v>15668333</v>
      </c>
      <c r="R35" s="35">
        <f t="shared" si="1"/>
        <v>40952638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146750181</v>
      </c>
      <c r="X35" s="35">
        <f t="shared" si="1"/>
        <v>191896313</v>
      </c>
      <c r="Y35" s="35">
        <f t="shared" si="1"/>
        <v>-45146132</v>
      </c>
      <c r="Z35" s="36">
        <f>+IF(X35&lt;&gt;0,+(Y35/X35)*100,0)</f>
        <v>-23.52631548475869</v>
      </c>
      <c r="AA35" s="33">
        <f>SUM(AA24:AA34)</f>
        <v>253048685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21035283</v>
      </c>
      <c r="D37" s="46">
        <f>+D21-D35</f>
        <v>0</v>
      </c>
      <c r="E37" s="47">
        <f t="shared" si="2"/>
        <v>-11826451</v>
      </c>
      <c r="F37" s="48">
        <f t="shared" si="2"/>
        <v>-11782402</v>
      </c>
      <c r="G37" s="48">
        <f t="shared" si="2"/>
        <v>65949899</v>
      </c>
      <c r="H37" s="48">
        <f t="shared" si="2"/>
        <v>2633889</v>
      </c>
      <c r="I37" s="48">
        <f t="shared" si="2"/>
        <v>-7267828</v>
      </c>
      <c r="J37" s="48">
        <f t="shared" si="2"/>
        <v>61315960</v>
      </c>
      <c r="K37" s="48">
        <f t="shared" si="2"/>
        <v>-11871196</v>
      </c>
      <c r="L37" s="48">
        <f t="shared" si="2"/>
        <v>-8800268</v>
      </c>
      <c r="M37" s="48">
        <f t="shared" si="2"/>
        <v>24758147</v>
      </c>
      <c r="N37" s="48">
        <f t="shared" si="2"/>
        <v>4086683</v>
      </c>
      <c r="O37" s="48">
        <f t="shared" si="2"/>
        <v>-9978043</v>
      </c>
      <c r="P37" s="48">
        <f t="shared" si="2"/>
        <v>6145213</v>
      </c>
      <c r="Q37" s="48">
        <f t="shared" si="2"/>
        <v>23737214</v>
      </c>
      <c r="R37" s="48">
        <f t="shared" si="2"/>
        <v>19904384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85307027</v>
      </c>
      <c r="X37" s="48">
        <f>IF(F21=F35,0,X21-X35)</f>
        <v>28236841</v>
      </c>
      <c r="Y37" s="48">
        <f t="shared" si="2"/>
        <v>57070186</v>
      </c>
      <c r="Z37" s="49">
        <f>+IF(X37&lt;&gt;0,+(Y37/X37)*100,0)</f>
        <v>202.11250259899822</v>
      </c>
      <c r="AA37" s="46">
        <f>+AA21-AA35</f>
        <v>-11782402</v>
      </c>
    </row>
    <row r="38" spans="1:27" ht="22.5" customHeight="1">
      <c r="A38" s="50" t="s">
        <v>60</v>
      </c>
      <c r="B38" s="29"/>
      <c r="C38" s="6">
        <v>46990687</v>
      </c>
      <c r="D38" s="6"/>
      <c r="E38" s="7">
        <v>39760750</v>
      </c>
      <c r="F38" s="8">
        <v>40283750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3200000</v>
      </c>
      <c r="R38" s="8">
        <v>3200000</v>
      </c>
      <c r="S38" s="8"/>
      <c r="T38" s="8"/>
      <c r="U38" s="8"/>
      <c r="V38" s="8"/>
      <c r="W38" s="8">
        <v>3200000</v>
      </c>
      <c r="X38" s="8">
        <v>39353000</v>
      </c>
      <c r="Y38" s="8">
        <v>-36153000</v>
      </c>
      <c r="Z38" s="2">
        <v>-91.87</v>
      </c>
      <c r="AA38" s="6">
        <v>40283750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68025970</v>
      </c>
      <c r="D41" s="56">
        <f>SUM(D37:D40)</f>
        <v>0</v>
      </c>
      <c r="E41" s="57">
        <f t="shared" si="3"/>
        <v>27934299</v>
      </c>
      <c r="F41" s="58">
        <f t="shared" si="3"/>
        <v>28501348</v>
      </c>
      <c r="G41" s="58">
        <f t="shared" si="3"/>
        <v>65949899</v>
      </c>
      <c r="H41" s="58">
        <f t="shared" si="3"/>
        <v>2633889</v>
      </c>
      <c r="I41" s="58">
        <f t="shared" si="3"/>
        <v>-7267828</v>
      </c>
      <c r="J41" s="58">
        <f t="shared" si="3"/>
        <v>61315960</v>
      </c>
      <c r="K41" s="58">
        <f t="shared" si="3"/>
        <v>-11871196</v>
      </c>
      <c r="L41" s="58">
        <f t="shared" si="3"/>
        <v>-8800268</v>
      </c>
      <c r="M41" s="58">
        <f t="shared" si="3"/>
        <v>24758147</v>
      </c>
      <c r="N41" s="58">
        <f t="shared" si="3"/>
        <v>4086683</v>
      </c>
      <c r="O41" s="58">
        <f t="shared" si="3"/>
        <v>-9978043</v>
      </c>
      <c r="P41" s="58">
        <f t="shared" si="3"/>
        <v>6145213</v>
      </c>
      <c r="Q41" s="58">
        <f t="shared" si="3"/>
        <v>26937214</v>
      </c>
      <c r="R41" s="58">
        <f t="shared" si="3"/>
        <v>23104384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88507027</v>
      </c>
      <c r="X41" s="58">
        <f t="shared" si="3"/>
        <v>67589841</v>
      </c>
      <c r="Y41" s="58">
        <f t="shared" si="3"/>
        <v>20917186</v>
      </c>
      <c r="Z41" s="59">
        <f>+IF(X41&lt;&gt;0,+(Y41/X41)*100,0)</f>
        <v>30.947233623467174</v>
      </c>
      <c r="AA41" s="56">
        <f>SUM(AA37:AA40)</f>
        <v>28501348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68025970</v>
      </c>
      <c r="D43" s="64">
        <f>+D41-D42</f>
        <v>0</v>
      </c>
      <c r="E43" s="65">
        <f t="shared" si="4"/>
        <v>27934299</v>
      </c>
      <c r="F43" s="66">
        <f t="shared" si="4"/>
        <v>28501348</v>
      </c>
      <c r="G43" s="66">
        <f t="shared" si="4"/>
        <v>65949899</v>
      </c>
      <c r="H43" s="66">
        <f t="shared" si="4"/>
        <v>2633889</v>
      </c>
      <c r="I43" s="66">
        <f t="shared" si="4"/>
        <v>-7267828</v>
      </c>
      <c r="J43" s="66">
        <f t="shared" si="4"/>
        <v>61315960</v>
      </c>
      <c r="K43" s="66">
        <f t="shared" si="4"/>
        <v>-11871196</v>
      </c>
      <c r="L43" s="66">
        <f t="shared" si="4"/>
        <v>-8800268</v>
      </c>
      <c r="M43" s="66">
        <f t="shared" si="4"/>
        <v>24758147</v>
      </c>
      <c r="N43" s="66">
        <f t="shared" si="4"/>
        <v>4086683</v>
      </c>
      <c r="O43" s="66">
        <f t="shared" si="4"/>
        <v>-9978043</v>
      </c>
      <c r="P43" s="66">
        <f t="shared" si="4"/>
        <v>6145213</v>
      </c>
      <c r="Q43" s="66">
        <f t="shared" si="4"/>
        <v>26937214</v>
      </c>
      <c r="R43" s="66">
        <f t="shared" si="4"/>
        <v>23104384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88507027</v>
      </c>
      <c r="X43" s="66">
        <f t="shared" si="4"/>
        <v>67589841</v>
      </c>
      <c r="Y43" s="66">
        <f t="shared" si="4"/>
        <v>20917186</v>
      </c>
      <c r="Z43" s="67">
        <f>+IF(X43&lt;&gt;0,+(Y43/X43)*100,0)</f>
        <v>30.947233623467174</v>
      </c>
      <c r="AA43" s="64">
        <f>+AA41-AA42</f>
        <v>28501348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68025970</v>
      </c>
      <c r="D45" s="56">
        <f>SUM(D43:D44)</f>
        <v>0</v>
      </c>
      <c r="E45" s="57">
        <f t="shared" si="5"/>
        <v>27934299</v>
      </c>
      <c r="F45" s="58">
        <f t="shared" si="5"/>
        <v>28501348</v>
      </c>
      <c r="G45" s="58">
        <f t="shared" si="5"/>
        <v>65949899</v>
      </c>
      <c r="H45" s="58">
        <f t="shared" si="5"/>
        <v>2633889</v>
      </c>
      <c r="I45" s="58">
        <f t="shared" si="5"/>
        <v>-7267828</v>
      </c>
      <c r="J45" s="58">
        <f t="shared" si="5"/>
        <v>61315960</v>
      </c>
      <c r="K45" s="58">
        <f t="shared" si="5"/>
        <v>-11871196</v>
      </c>
      <c r="L45" s="58">
        <f t="shared" si="5"/>
        <v>-8800268</v>
      </c>
      <c r="M45" s="58">
        <f t="shared" si="5"/>
        <v>24758147</v>
      </c>
      <c r="N45" s="58">
        <f t="shared" si="5"/>
        <v>4086683</v>
      </c>
      <c r="O45" s="58">
        <f t="shared" si="5"/>
        <v>-9978043</v>
      </c>
      <c r="P45" s="58">
        <f t="shared" si="5"/>
        <v>6145213</v>
      </c>
      <c r="Q45" s="58">
        <f t="shared" si="5"/>
        <v>26937214</v>
      </c>
      <c r="R45" s="58">
        <f t="shared" si="5"/>
        <v>23104384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88507027</v>
      </c>
      <c r="X45" s="58">
        <f t="shared" si="5"/>
        <v>67589841</v>
      </c>
      <c r="Y45" s="58">
        <f t="shared" si="5"/>
        <v>20917186</v>
      </c>
      <c r="Z45" s="59">
        <f>+IF(X45&lt;&gt;0,+(Y45/X45)*100,0)</f>
        <v>30.947233623467174</v>
      </c>
      <c r="AA45" s="56">
        <f>SUM(AA43:AA44)</f>
        <v>28501348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68025970</v>
      </c>
      <c r="D47" s="71">
        <f>SUM(D45:D46)</f>
        <v>0</v>
      </c>
      <c r="E47" s="72">
        <f t="shared" si="6"/>
        <v>27934299</v>
      </c>
      <c r="F47" s="73">
        <f t="shared" si="6"/>
        <v>28501348</v>
      </c>
      <c r="G47" s="73">
        <f t="shared" si="6"/>
        <v>65949899</v>
      </c>
      <c r="H47" s="74">
        <f t="shared" si="6"/>
        <v>2633889</v>
      </c>
      <c r="I47" s="74">
        <f t="shared" si="6"/>
        <v>-7267828</v>
      </c>
      <c r="J47" s="74">
        <f t="shared" si="6"/>
        <v>61315960</v>
      </c>
      <c r="K47" s="74">
        <f t="shared" si="6"/>
        <v>-11871196</v>
      </c>
      <c r="L47" s="74">
        <f t="shared" si="6"/>
        <v>-8800268</v>
      </c>
      <c r="M47" s="73">
        <f t="shared" si="6"/>
        <v>24758147</v>
      </c>
      <c r="N47" s="73">
        <f t="shared" si="6"/>
        <v>4086683</v>
      </c>
      <c r="O47" s="74">
        <f t="shared" si="6"/>
        <v>-9978043</v>
      </c>
      <c r="P47" s="74">
        <f t="shared" si="6"/>
        <v>6145213</v>
      </c>
      <c r="Q47" s="74">
        <f t="shared" si="6"/>
        <v>26937214</v>
      </c>
      <c r="R47" s="74">
        <f t="shared" si="6"/>
        <v>23104384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88507027</v>
      </c>
      <c r="X47" s="74">
        <f t="shared" si="6"/>
        <v>67589841</v>
      </c>
      <c r="Y47" s="74">
        <f t="shared" si="6"/>
        <v>20917186</v>
      </c>
      <c r="Z47" s="75">
        <f>+IF(X47&lt;&gt;0,+(Y47/X47)*100,0)</f>
        <v>30.947233623467174</v>
      </c>
      <c r="AA47" s="76">
        <f>SUM(AA45:AA46)</f>
        <v>28501348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23113584</v>
      </c>
      <c r="D5" s="6"/>
      <c r="E5" s="7">
        <v>36200000</v>
      </c>
      <c r="F5" s="8">
        <v>36200000</v>
      </c>
      <c r="G5" s="8"/>
      <c r="H5" s="8"/>
      <c r="I5" s="8"/>
      <c r="J5" s="8"/>
      <c r="K5" s="8"/>
      <c r="L5" s="8"/>
      <c r="M5" s="8"/>
      <c r="N5" s="8"/>
      <c r="O5" s="8"/>
      <c r="P5" s="8">
        <v>-148</v>
      </c>
      <c r="Q5" s="8"/>
      <c r="R5" s="8">
        <v>-148</v>
      </c>
      <c r="S5" s="8"/>
      <c r="T5" s="8"/>
      <c r="U5" s="8"/>
      <c r="V5" s="8"/>
      <c r="W5" s="8">
        <v>-148</v>
      </c>
      <c r="X5" s="8">
        <v>27150003</v>
      </c>
      <c r="Y5" s="8">
        <v>-27150151</v>
      </c>
      <c r="Z5" s="2">
        <v>-100</v>
      </c>
      <c r="AA5" s="6">
        <v>36200000</v>
      </c>
    </row>
    <row r="6" spans="1:27" ht="13.5">
      <c r="A6" s="23" t="s">
        <v>32</v>
      </c>
      <c r="B6" s="24"/>
      <c r="C6" s="6">
        <v>95182478</v>
      </c>
      <c r="D6" s="6"/>
      <c r="E6" s="7">
        <v>105780000</v>
      </c>
      <c r="F6" s="8">
        <v>105780000</v>
      </c>
      <c r="G6" s="8">
        <v>2769405</v>
      </c>
      <c r="H6" s="8">
        <v>2135663</v>
      </c>
      <c r="I6" s="8">
        <v>3258652</v>
      </c>
      <c r="J6" s="8">
        <v>8163720</v>
      </c>
      <c r="K6" s="8">
        <v>2379062</v>
      </c>
      <c r="L6" s="8">
        <v>1958303</v>
      </c>
      <c r="M6" s="8">
        <v>2182095</v>
      </c>
      <c r="N6" s="8">
        <v>6519460</v>
      </c>
      <c r="O6" s="8">
        <v>2009596</v>
      </c>
      <c r="P6" s="8">
        <v>2240219</v>
      </c>
      <c r="Q6" s="8">
        <v>2579809</v>
      </c>
      <c r="R6" s="8">
        <v>6829624</v>
      </c>
      <c r="S6" s="8"/>
      <c r="T6" s="8"/>
      <c r="U6" s="8"/>
      <c r="V6" s="8"/>
      <c r="W6" s="8">
        <v>21512804</v>
      </c>
      <c r="X6" s="8">
        <v>79335009</v>
      </c>
      <c r="Y6" s="8">
        <v>-57822205</v>
      </c>
      <c r="Z6" s="2">
        <v>-72.88</v>
      </c>
      <c r="AA6" s="6">
        <v>105780000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18818053</v>
      </c>
      <c r="D9" s="6"/>
      <c r="E9" s="7">
        <v>28520000</v>
      </c>
      <c r="F9" s="8">
        <v>28520000</v>
      </c>
      <c r="G9" s="8"/>
      <c r="H9" s="8"/>
      <c r="I9" s="8"/>
      <c r="J9" s="8"/>
      <c r="K9" s="8">
        <v>-3607</v>
      </c>
      <c r="L9" s="8"/>
      <c r="M9" s="8">
        <v>588</v>
      </c>
      <c r="N9" s="8">
        <v>-3019</v>
      </c>
      <c r="O9" s="8"/>
      <c r="P9" s="8">
        <v>657</v>
      </c>
      <c r="Q9" s="8">
        <v>164</v>
      </c>
      <c r="R9" s="8">
        <v>821</v>
      </c>
      <c r="S9" s="8"/>
      <c r="T9" s="8"/>
      <c r="U9" s="8"/>
      <c r="V9" s="8"/>
      <c r="W9" s="8">
        <v>-2198</v>
      </c>
      <c r="X9" s="8">
        <v>21390003</v>
      </c>
      <c r="Y9" s="8">
        <v>-21392201</v>
      </c>
      <c r="Z9" s="2">
        <v>-100.01</v>
      </c>
      <c r="AA9" s="6">
        <v>28520000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2249162</v>
      </c>
      <c r="D11" s="6"/>
      <c r="E11" s="7">
        <v>3267000</v>
      </c>
      <c r="F11" s="8">
        <v>3267000</v>
      </c>
      <c r="G11" s="8">
        <v>18036</v>
      </c>
      <c r="H11" s="8">
        <v>11973</v>
      </c>
      <c r="I11" s="8">
        <v>9117</v>
      </c>
      <c r="J11" s="8">
        <v>39126</v>
      </c>
      <c r="K11" s="8">
        <v>24893</v>
      </c>
      <c r="L11" s="8">
        <v>8551</v>
      </c>
      <c r="M11" s="8">
        <v>11488</v>
      </c>
      <c r="N11" s="8">
        <v>44932</v>
      </c>
      <c r="O11" s="8">
        <v>10861</v>
      </c>
      <c r="P11" s="8">
        <v>15690</v>
      </c>
      <c r="Q11" s="8">
        <v>11069</v>
      </c>
      <c r="R11" s="8">
        <v>37620</v>
      </c>
      <c r="S11" s="8"/>
      <c r="T11" s="8"/>
      <c r="U11" s="8"/>
      <c r="V11" s="8"/>
      <c r="W11" s="8">
        <v>121678</v>
      </c>
      <c r="X11" s="8">
        <v>2450259</v>
      </c>
      <c r="Y11" s="8">
        <v>-2328581</v>
      </c>
      <c r="Z11" s="2">
        <v>-95.03</v>
      </c>
      <c r="AA11" s="6">
        <v>3267000</v>
      </c>
    </row>
    <row r="12" spans="1:27" ht="13.5">
      <c r="A12" s="25" t="s">
        <v>37</v>
      </c>
      <c r="B12" s="29"/>
      <c r="C12" s="6">
        <v>1097923</v>
      </c>
      <c r="D12" s="6"/>
      <c r="E12" s="7">
        <v>450000</v>
      </c>
      <c r="F12" s="8">
        <v>450000</v>
      </c>
      <c r="G12" s="8">
        <v>125543</v>
      </c>
      <c r="H12" s="8">
        <v>108907</v>
      </c>
      <c r="I12" s="8">
        <v>66172</v>
      </c>
      <c r="J12" s="8">
        <v>300622</v>
      </c>
      <c r="K12" s="8">
        <v>203995</v>
      </c>
      <c r="L12" s="8">
        <v>81013</v>
      </c>
      <c r="M12" s="8">
        <v>61870</v>
      </c>
      <c r="N12" s="8">
        <v>346878</v>
      </c>
      <c r="O12" s="8"/>
      <c r="P12" s="8">
        <v>25728</v>
      </c>
      <c r="Q12" s="8">
        <v>36294</v>
      </c>
      <c r="R12" s="8">
        <v>62022</v>
      </c>
      <c r="S12" s="8"/>
      <c r="T12" s="8"/>
      <c r="U12" s="8"/>
      <c r="V12" s="8"/>
      <c r="W12" s="8">
        <v>709522</v>
      </c>
      <c r="X12" s="8">
        <v>337500</v>
      </c>
      <c r="Y12" s="8">
        <v>372022</v>
      </c>
      <c r="Z12" s="2">
        <v>110.23</v>
      </c>
      <c r="AA12" s="6">
        <v>450000</v>
      </c>
    </row>
    <row r="13" spans="1:27" ht="13.5">
      <c r="A13" s="23" t="s">
        <v>38</v>
      </c>
      <c r="B13" s="29"/>
      <c r="C13" s="6">
        <v>8770989</v>
      </c>
      <c r="D13" s="6"/>
      <c r="E13" s="7">
        <v>7300000</v>
      </c>
      <c r="F13" s="8">
        <v>7300000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5474997</v>
      </c>
      <c r="Y13" s="8">
        <v>-5474997</v>
      </c>
      <c r="Z13" s="2">
        <v>-100</v>
      </c>
      <c r="AA13" s="6">
        <v>7300000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205089</v>
      </c>
      <c r="D15" s="6"/>
      <c r="E15" s="7">
        <v>372000</v>
      </c>
      <c r="F15" s="8">
        <v>372000</v>
      </c>
      <c r="G15" s="8">
        <v>2008</v>
      </c>
      <c r="H15" s="8">
        <v>2943</v>
      </c>
      <c r="I15" s="8">
        <v>3610</v>
      </c>
      <c r="J15" s="8">
        <v>8561</v>
      </c>
      <c r="K15" s="8">
        <v>3577</v>
      </c>
      <c r="L15" s="8">
        <v>33</v>
      </c>
      <c r="M15" s="8">
        <v>1163</v>
      </c>
      <c r="N15" s="8">
        <v>4773</v>
      </c>
      <c r="O15" s="8">
        <v>32195</v>
      </c>
      <c r="P15" s="8">
        <v>200</v>
      </c>
      <c r="Q15" s="8">
        <v>1371</v>
      </c>
      <c r="R15" s="8">
        <v>33766</v>
      </c>
      <c r="S15" s="8"/>
      <c r="T15" s="8"/>
      <c r="U15" s="8"/>
      <c r="V15" s="8"/>
      <c r="W15" s="8">
        <v>47100</v>
      </c>
      <c r="X15" s="8">
        <v>279009</v>
      </c>
      <c r="Y15" s="8">
        <v>-231909</v>
      </c>
      <c r="Z15" s="2">
        <v>-83.12</v>
      </c>
      <c r="AA15" s="6">
        <v>372000</v>
      </c>
    </row>
    <row r="16" spans="1:27" ht="13.5">
      <c r="A16" s="23" t="s">
        <v>41</v>
      </c>
      <c r="B16" s="29"/>
      <c r="C16" s="6">
        <v>9359664</v>
      </c>
      <c r="D16" s="6"/>
      <c r="E16" s="7">
        <v>2051000</v>
      </c>
      <c r="F16" s="8">
        <v>2051000</v>
      </c>
      <c r="G16" s="8">
        <v>380408</v>
      </c>
      <c r="H16" s="8">
        <v>230875</v>
      </c>
      <c r="I16" s="8">
        <v>219038</v>
      </c>
      <c r="J16" s="8">
        <v>830321</v>
      </c>
      <c r="K16" s="8">
        <v>323504</v>
      </c>
      <c r="L16" s="8">
        <v>171003</v>
      </c>
      <c r="M16" s="8">
        <v>224646</v>
      </c>
      <c r="N16" s="8">
        <v>719153</v>
      </c>
      <c r="O16" s="8">
        <v>273287</v>
      </c>
      <c r="P16" s="8">
        <v>349899</v>
      </c>
      <c r="Q16" s="8">
        <v>304991</v>
      </c>
      <c r="R16" s="8">
        <v>928177</v>
      </c>
      <c r="S16" s="8"/>
      <c r="T16" s="8"/>
      <c r="U16" s="8"/>
      <c r="V16" s="8"/>
      <c r="W16" s="8">
        <v>2477651</v>
      </c>
      <c r="X16" s="8">
        <v>1538262</v>
      </c>
      <c r="Y16" s="8">
        <v>939389</v>
      </c>
      <c r="Z16" s="2">
        <v>61.07</v>
      </c>
      <c r="AA16" s="6">
        <v>2051000</v>
      </c>
    </row>
    <row r="17" spans="1:27" ht="13.5">
      <c r="A17" s="23" t="s">
        <v>42</v>
      </c>
      <c r="B17" s="29"/>
      <c r="C17" s="6">
        <v>349704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60087704</v>
      </c>
      <c r="D18" s="6"/>
      <c r="E18" s="7">
        <v>64717000</v>
      </c>
      <c r="F18" s="8">
        <v>64717000</v>
      </c>
      <c r="G18" s="8">
        <v>24339233</v>
      </c>
      <c r="H18" s="8">
        <v>94421</v>
      </c>
      <c r="I18" s="8">
        <v>101978</v>
      </c>
      <c r="J18" s="8">
        <v>24535632</v>
      </c>
      <c r="K18" s="8">
        <v>46687</v>
      </c>
      <c r="L18" s="8"/>
      <c r="M18" s="8">
        <v>11948000</v>
      </c>
      <c r="N18" s="8">
        <v>11994687</v>
      </c>
      <c r="O18" s="8">
        <v>85213</v>
      </c>
      <c r="P18" s="8"/>
      <c r="Q18" s="8">
        <v>22483587</v>
      </c>
      <c r="R18" s="8">
        <v>22568800</v>
      </c>
      <c r="S18" s="8"/>
      <c r="T18" s="8"/>
      <c r="U18" s="8"/>
      <c r="V18" s="8"/>
      <c r="W18" s="8">
        <v>59099119</v>
      </c>
      <c r="X18" s="8">
        <v>48537756</v>
      </c>
      <c r="Y18" s="8">
        <v>10561363</v>
      </c>
      <c r="Z18" s="2">
        <v>21.76</v>
      </c>
      <c r="AA18" s="6">
        <v>64717000</v>
      </c>
    </row>
    <row r="19" spans="1:27" ht="13.5">
      <c r="A19" s="23" t="s">
        <v>44</v>
      </c>
      <c r="B19" s="29"/>
      <c r="C19" s="6">
        <v>2212609</v>
      </c>
      <c r="D19" s="6"/>
      <c r="E19" s="7">
        <v>9965000</v>
      </c>
      <c r="F19" s="26">
        <v>9965000</v>
      </c>
      <c r="G19" s="26">
        <v>130066</v>
      </c>
      <c r="H19" s="26">
        <v>39039</v>
      </c>
      <c r="I19" s="26">
        <v>150722</v>
      </c>
      <c r="J19" s="26">
        <v>319827</v>
      </c>
      <c r="K19" s="26">
        <v>120324</v>
      </c>
      <c r="L19" s="26">
        <v>58024</v>
      </c>
      <c r="M19" s="26">
        <v>231984</v>
      </c>
      <c r="N19" s="26">
        <v>410332</v>
      </c>
      <c r="O19" s="26">
        <v>299455</v>
      </c>
      <c r="P19" s="26">
        <v>114136</v>
      </c>
      <c r="Q19" s="26">
        <v>63076</v>
      </c>
      <c r="R19" s="26">
        <v>476667</v>
      </c>
      <c r="S19" s="26"/>
      <c r="T19" s="26"/>
      <c r="U19" s="26"/>
      <c r="V19" s="26"/>
      <c r="W19" s="26">
        <v>1206826</v>
      </c>
      <c r="X19" s="26">
        <v>7473762</v>
      </c>
      <c r="Y19" s="26">
        <v>-6266936</v>
      </c>
      <c r="Z19" s="27">
        <v>-83.85</v>
      </c>
      <c r="AA19" s="28">
        <v>9965000</v>
      </c>
    </row>
    <row r="20" spans="1:27" ht="13.5">
      <c r="A20" s="23" t="s">
        <v>45</v>
      </c>
      <c r="B20" s="29"/>
      <c r="C20" s="6"/>
      <c r="D20" s="6"/>
      <c r="E20" s="7">
        <v>32000</v>
      </c>
      <c r="F20" s="8">
        <v>32000</v>
      </c>
      <c r="G20" s="8"/>
      <c r="H20" s="8"/>
      <c r="I20" s="30"/>
      <c r="J20" s="8"/>
      <c r="K20" s="8">
        <v>2560</v>
      </c>
      <c r="L20" s="8"/>
      <c r="M20" s="8">
        <v>1043</v>
      </c>
      <c r="N20" s="8">
        <v>3603</v>
      </c>
      <c r="O20" s="8">
        <v>6158</v>
      </c>
      <c r="P20" s="30"/>
      <c r="Q20" s="8"/>
      <c r="R20" s="8">
        <v>6158</v>
      </c>
      <c r="S20" s="8"/>
      <c r="T20" s="8"/>
      <c r="U20" s="8"/>
      <c r="V20" s="8"/>
      <c r="W20" s="30">
        <v>9761</v>
      </c>
      <c r="X20" s="8">
        <v>23994</v>
      </c>
      <c r="Y20" s="8">
        <v>-14233</v>
      </c>
      <c r="Z20" s="2">
        <v>-59.32</v>
      </c>
      <c r="AA20" s="6">
        <v>32000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221446959</v>
      </c>
      <c r="D21" s="33">
        <f t="shared" si="0"/>
        <v>0</v>
      </c>
      <c r="E21" s="34">
        <f t="shared" si="0"/>
        <v>258654000</v>
      </c>
      <c r="F21" s="35">
        <f t="shared" si="0"/>
        <v>258654000</v>
      </c>
      <c r="G21" s="35">
        <f t="shared" si="0"/>
        <v>27764699</v>
      </c>
      <c r="H21" s="35">
        <f t="shared" si="0"/>
        <v>2623821</v>
      </c>
      <c r="I21" s="35">
        <f t="shared" si="0"/>
        <v>3809289</v>
      </c>
      <c r="J21" s="35">
        <f t="shared" si="0"/>
        <v>34197809</v>
      </c>
      <c r="K21" s="35">
        <f t="shared" si="0"/>
        <v>3100995</v>
      </c>
      <c r="L21" s="35">
        <f t="shared" si="0"/>
        <v>2276927</v>
      </c>
      <c r="M21" s="35">
        <f t="shared" si="0"/>
        <v>14662877</v>
      </c>
      <c r="N21" s="35">
        <f t="shared" si="0"/>
        <v>20040799</v>
      </c>
      <c r="O21" s="35">
        <f t="shared" si="0"/>
        <v>2716765</v>
      </c>
      <c r="P21" s="35">
        <f t="shared" si="0"/>
        <v>2746381</v>
      </c>
      <c r="Q21" s="35">
        <f t="shared" si="0"/>
        <v>25480361</v>
      </c>
      <c r="R21" s="35">
        <f t="shared" si="0"/>
        <v>30943507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85182115</v>
      </c>
      <c r="X21" s="35">
        <f t="shared" si="0"/>
        <v>193990554</v>
      </c>
      <c r="Y21" s="35">
        <f t="shared" si="0"/>
        <v>-108808439</v>
      </c>
      <c r="Z21" s="36">
        <f>+IF(X21&lt;&gt;0,+(Y21/X21)*100,0)</f>
        <v>-56.08955526772711</v>
      </c>
      <c r="AA21" s="33">
        <f>SUM(AA5:AA20)</f>
        <v>258654000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83937513</v>
      </c>
      <c r="D24" s="6"/>
      <c r="E24" s="7">
        <v>99516943</v>
      </c>
      <c r="F24" s="8">
        <v>99516943</v>
      </c>
      <c r="G24" s="8">
        <v>6972718</v>
      </c>
      <c r="H24" s="8">
        <v>7906557</v>
      </c>
      <c r="I24" s="8">
        <v>-101076</v>
      </c>
      <c r="J24" s="8">
        <v>14778199</v>
      </c>
      <c r="K24" s="8">
        <v>7316320</v>
      </c>
      <c r="L24" s="8">
        <v>7627600</v>
      </c>
      <c r="M24" s="8">
        <v>7248710</v>
      </c>
      <c r="N24" s="8">
        <v>22192630</v>
      </c>
      <c r="O24" s="8">
        <v>7625936</v>
      </c>
      <c r="P24" s="8">
        <v>-8517</v>
      </c>
      <c r="Q24" s="8">
        <v>7477477</v>
      </c>
      <c r="R24" s="8">
        <v>15094896</v>
      </c>
      <c r="S24" s="8"/>
      <c r="T24" s="8"/>
      <c r="U24" s="8"/>
      <c r="V24" s="8"/>
      <c r="W24" s="8">
        <v>52065725</v>
      </c>
      <c r="X24" s="8">
        <v>74637809</v>
      </c>
      <c r="Y24" s="8">
        <v>-22572084</v>
      </c>
      <c r="Z24" s="2">
        <v>-30.24</v>
      </c>
      <c r="AA24" s="6">
        <v>99516943</v>
      </c>
    </row>
    <row r="25" spans="1:27" ht="13.5">
      <c r="A25" s="25" t="s">
        <v>49</v>
      </c>
      <c r="B25" s="24"/>
      <c r="C25" s="6">
        <v>8039387</v>
      </c>
      <c r="D25" s="6"/>
      <c r="E25" s="7">
        <v>8555276</v>
      </c>
      <c r="F25" s="8">
        <v>8555276</v>
      </c>
      <c r="G25" s="8">
        <v>676027</v>
      </c>
      <c r="H25" s="8">
        <v>676024</v>
      </c>
      <c r="I25" s="8"/>
      <c r="J25" s="8">
        <v>1352051</v>
      </c>
      <c r="K25" s="8">
        <v>662487</v>
      </c>
      <c r="L25" s="8">
        <v>687440</v>
      </c>
      <c r="M25" s="8">
        <v>687440</v>
      </c>
      <c r="N25" s="8">
        <v>2037367</v>
      </c>
      <c r="O25" s="8">
        <v>687440</v>
      </c>
      <c r="P25" s="8"/>
      <c r="Q25" s="8">
        <v>694404</v>
      </c>
      <c r="R25" s="8">
        <v>1381844</v>
      </c>
      <c r="S25" s="8"/>
      <c r="T25" s="8"/>
      <c r="U25" s="8"/>
      <c r="V25" s="8"/>
      <c r="W25" s="8">
        <v>4771262</v>
      </c>
      <c r="X25" s="8">
        <v>6416460</v>
      </c>
      <c r="Y25" s="8">
        <v>-1645198</v>
      </c>
      <c r="Z25" s="2">
        <v>-25.64</v>
      </c>
      <c r="AA25" s="6">
        <v>8555276</v>
      </c>
    </row>
    <row r="26" spans="1:27" ht="13.5">
      <c r="A26" s="25" t="s">
        <v>50</v>
      </c>
      <c r="B26" s="24"/>
      <c r="C26" s="6"/>
      <c r="D26" s="6"/>
      <c r="E26" s="7">
        <v>2200000</v>
      </c>
      <c r="F26" s="8">
        <v>2200000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1649997</v>
      </c>
      <c r="Y26" s="8">
        <v>-1649997</v>
      </c>
      <c r="Z26" s="2">
        <v>-100</v>
      </c>
      <c r="AA26" s="6">
        <v>2200000</v>
      </c>
    </row>
    <row r="27" spans="1:27" ht="13.5">
      <c r="A27" s="25" t="s">
        <v>51</v>
      </c>
      <c r="B27" s="24"/>
      <c r="C27" s="6"/>
      <c r="D27" s="6"/>
      <c r="E27" s="7">
        <v>15764000</v>
      </c>
      <c r="F27" s="8">
        <v>15764000</v>
      </c>
      <c r="G27" s="8"/>
      <c r="H27" s="8"/>
      <c r="I27" s="8"/>
      <c r="J27" s="8"/>
      <c r="K27" s="8">
        <v>123808</v>
      </c>
      <c r="L27" s="8">
        <v>162344</v>
      </c>
      <c r="M27" s="8">
        <v>151280</v>
      </c>
      <c r="N27" s="8">
        <v>437432</v>
      </c>
      <c r="O27" s="8">
        <v>122904</v>
      </c>
      <c r="P27" s="8"/>
      <c r="Q27" s="8"/>
      <c r="R27" s="8">
        <v>122904</v>
      </c>
      <c r="S27" s="8"/>
      <c r="T27" s="8"/>
      <c r="U27" s="8"/>
      <c r="V27" s="8"/>
      <c r="W27" s="8">
        <v>560336</v>
      </c>
      <c r="X27" s="8">
        <v>11823003</v>
      </c>
      <c r="Y27" s="8">
        <v>-11262667</v>
      </c>
      <c r="Z27" s="2">
        <v>-95.26</v>
      </c>
      <c r="AA27" s="6">
        <v>15764000</v>
      </c>
    </row>
    <row r="28" spans="1:27" ht="13.5">
      <c r="A28" s="25" t="s">
        <v>52</v>
      </c>
      <c r="B28" s="24"/>
      <c r="C28" s="6">
        <v>22899148</v>
      </c>
      <c r="D28" s="6"/>
      <c r="E28" s="7">
        <v>335420</v>
      </c>
      <c r="F28" s="8">
        <v>335420</v>
      </c>
      <c r="G28" s="8">
        <v>2425</v>
      </c>
      <c r="H28" s="8"/>
      <c r="I28" s="8"/>
      <c r="J28" s="8">
        <v>2425</v>
      </c>
      <c r="K28" s="8">
        <v>94222</v>
      </c>
      <c r="L28" s="8"/>
      <c r="M28" s="8"/>
      <c r="N28" s="8">
        <v>94222</v>
      </c>
      <c r="O28" s="8">
        <v>1916282</v>
      </c>
      <c r="P28" s="8">
        <v>-3647425</v>
      </c>
      <c r="Q28" s="8">
        <v>-5680880</v>
      </c>
      <c r="R28" s="8">
        <v>-7412023</v>
      </c>
      <c r="S28" s="8"/>
      <c r="T28" s="8"/>
      <c r="U28" s="8"/>
      <c r="V28" s="8"/>
      <c r="W28" s="8">
        <v>-7315376</v>
      </c>
      <c r="X28" s="8">
        <v>251559</v>
      </c>
      <c r="Y28" s="8">
        <v>-7566935</v>
      </c>
      <c r="Z28" s="2">
        <v>-3008.02</v>
      </c>
      <c r="AA28" s="6">
        <v>335420</v>
      </c>
    </row>
    <row r="29" spans="1:27" ht="13.5">
      <c r="A29" s="25" t="s">
        <v>53</v>
      </c>
      <c r="B29" s="24"/>
      <c r="C29" s="6">
        <v>88502282</v>
      </c>
      <c r="D29" s="6"/>
      <c r="E29" s="7">
        <v>85000000</v>
      </c>
      <c r="F29" s="8">
        <v>85000000</v>
      </c>
      <c r="G29" s="8"/>
      <c r="H29" s="8"/>
      <c r="I29" s="8"/>
      <c r="J29" s="8"/>
      <c r="K29" s="8"/>
      <c r="L29" s="8"/>
      <c r="M29" s="8"/>
      <c r="N29" s="8"/>
      <c r="O29" s="8">
        <v>6097247</v>
      </c>
      <c r="P29" s="8"/>
      <c r="Q29" s="8"/>
      <c r="R29" s="8">
        <v>6097247</v>
      </c>
      <c r="S29" s="8"/>
      <c r="T29" s="8"/>
      <c r="U29" s="8"/>
      <c r="V29" s="8"/>
      <c r="W29" s="8">
        <v>6097247</v>
      </c>
      <c r="X29" s="8">
        <v>63749997</v>
      </c>
      <c r="Y29" s="8">
        <v>-57652750</v>
      </c>
      <c r="Z29" s="2">
        <v>-90.44</v>
      </c>
      <c r="AA29" s="6">
        <v>85000000</v>
      </c>
    </row>
    <row r="30" spans="1:27" ht="13.5">
      <c r="A30" s="25" t="s">
        <v>54</v>
      </c>
      <c r="B30" s="24"/>
      <c r="C30" s="6">
        <v>601924</v>
      </c>
      <c r="D30" s="6"/>
      <c r="E30" s="7">
        <v>4354500</v>
      </c>
      <c r="F30" s="8">
        <v>4354500</v>
      </c>
      <c r="G30" s="8">
        <v>86295</v>
      </c>
      <c r="H30" s="8">
        <v>34240</v>
      </c>
      <c r="I30" s="8">
        <v>58866</v>
      </c>
      <c r="J30" s="8">
        <v>179401</v>
      </c>
      <c r="K30" s="8">
        <v>73953</v>
      </c>
      <c r="L30" s="8">
        <v>740</v>
      </c>
      <c r="M30" s="8">
        <v>2202</v>
      </c>
      <c r="N30" s="8">
        <v>76895</v>
      </c>
      <c r="O30" s="8">
        <v>5412</v>
      </c>
      <c r="P30" s="8">
        <v>90650</v>
      </c>
      <c r="Q30" s="8">
        <v>148694</v>
      </c>
      <c r="R30" s="8">
        <v>244756</v>
      </c>
      <c r="S30" s="8"/>
      <c r="T30" s="8"/>
      <c r="U30" s="8"/>
      <c r="V30" s="8"/>
      <c r="W30" s="8">
        <v>501052</v>
      </c>
      <c r="X30" s="8">
        <v>3265902</v>
      </c>
      <c r="Y30" s="8">
        <v>-2764850</v>
      </c>
      <c r="Z30" s="2">
        <v>-84.66</v>
      </c>
      <c r="AA30" s="6">
        <v>4354500</v>
      </c>
    </row>
    <row r="31" spans="1:27" ht="13.5">
      <c r="A31" s="25" t="s">
        <v>55</v>
      </c>
      <c r="B31" s="24"/>
      <c r="C31" s="6">
        <v>16775985</v>
      </c>
      <c r="D31" s="6"/>
      <c r="E31" s="7">
        <v>2266000</v>
      </c>
      <c r="F31" s="8">
        <v>2266000</v>
      </c>
      <c r="G31" s="8">
        <v>1103402</v>
      </c>
      <c r="H31" s="8">
        <v>556836</v>
      </c>
      <c r="I31" s="8">
        <v>218330</v>
      </c>
      <c r="J31" s="8">
        <v>1878568</v>
      </c>
      <c r="K31" s="8">
        <v>744018</v>
      </c>
      <c r="L31" s="8">
        <v>744097</v>
      </c>
      <c r="M31" s="8">
        <v>483793</v>
      </c>
      <c r="N31" s="8">
        <v>1971908</v>
      </c>
      <c r="O31" s="8">
        <v>236552</v>
      </c>
      <c r="P31" s="8">
        <v>774722</v>
      </c>
      <c r="Q31" s="8">
        <v>704271</v>
      </c>
      <c r="R31" s="8">
        <v>1715545</v>
      </c>
      <c r="S31" s="8"/>
      <c r="T31" s="8"/>
      <c r="U31" s="8"/>
      <c r="V31" s="8"/>
      <c r="W31" s="8">
        <v>5566021</v>
      </c>
      <c r="X31" s="8">
        <v>1699533</v>
      </c>
      <c r="Y31" s="8">
        <v>3866488</v>
      </c>
      <c r="Z31" s="2">
        <v>227.5</v>
      </c>
      <c r="AA31" s="6">
        <v>2266000</v>
      </c>
    </row>
    <row r="32" spans="1:27" ht="13.5">
      <c r="A32" s="25" t="s">
        <v>43</v>
      </c>
      <c r="B32" s="24"/>
      <c r="C32" s="6">
        <v>50300</v>
      </c>
      <c r="D32" s="6"/>
      <c r="E32" s="7">
        <v>7969000</v>
      </c>
      <c r="F32" s="8">
        <v>7969000</v>
      </c>
      <c r="G32" s="8"/>
      <c r="H32" s="8"/>
      <c r="I32" s="8">
        <v>18000</v>
      </c>
      <c r="J32" s="8">
        <v>18000</v>
      </c>
      <c r="K32" s="8">
        <v>9400</v>
      </c>
      <c r="L32" s="8"/>
      <c r="M32" s="8"/>
      <c r="N32" s="8">
        <v>9400</v>
      </c>
      <c r="O32" s="8"/>
      <c r="P32" s="8"/>
      <c r="Q32" s="8"/>
      <c r="R32" s="8"/>
      <c r="S32" s="8"/>
      <c r="T32" s="8"/>
      <c r="U32" s="8"/>
      <c r="V32" s="8"/>
      <c r="W32" s="8">
        <v>27400</v>
      </c>
      <c r="X32" s="8">
        <v>5976756</v>
      </c>
      <c r="Y32" s="8">
        <v>-5949356</v>
      </c>
      <c r="Z32" s="2">
        <v>-99.54</v>
      </c>
      <c r="AA32" s="6">
        <v>7969000</v>
      </c>
    </row>
    <row r="33" spans="1:27" ht="13.5">
      <c r="A33" s="25" t="s">
        <v>56</v>
      </c>
      <c r="B33" s="24"/>
      <c r="C33" s="6">
        <v>28733613</v>
      </c>
      <c r="D33" s="6"/>
      <c r="E33" s="7">
        <v>31880500</v>
      </c>
      <c r="F33" s="8">
        <v>31880500</v>
      </c>
      <c r="G33" s="8">
        <v>944767</v>
      </c>
      <c r="H33" s="8">
        <v>625617</v>
      </c>
      <c r="I33" s="8">
        <v>335008</v>
      </c>
      <c r="J33" s="8">
        <v>1905392</v>
      </c>
      <c r="K33" s="8">
        <v>1222481</v>
      </c>
      <c r="L33" s="8">
        <v>634774</v>
      </c>
      <c r="M33" s="8">
        <v>354713</v>
      </c>
      <c r="N33" s="8">
        <v>2211968</v>
      </c>
      <c r="O33" s="8">
        <v>97249</v>
      </c>
      <c r="P33" s="8">
        <v>531402</v>
      </c>
      <c r="Q33" s="8">
        <v>1258361</v>
      </c>
      <c r="R33" s="8">
        <v>1887012</v>
      </c>
      <c r="S33" s="8"/>
      <c r="T33" s="8"/>
      <c r="U33" s="8"/>
      <c r="V33" s="8"/>
      <c r="W33" s="8">
        <v>6004372</v>
      </c>
      <c r="X33" s="8">
        <v>23910453</v>
      </c>
      <c r="Y33" s="8">
        <v>-17906081</v>
      </c>
      <c r="Z33" s="2">
        <v>-74.89</v>
      </c>
      <c r="AA33" s="6">
        <v>31880500</v>
      </c>
    </row>
    <row r="34" spans="1:27" ht="13.5">
      <c r="A34" s="23" t="s">
        <v>57</v>
      </c>
      <c r="B34" s="29"/>
      <c r="C34" s="6">
        <v>293576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249833728</v>
      </c>
      <c r="D35" s="33">
        <f>SUM(D24:D34)</f>
        <v>0</v>
      </c>
      <c r="E35" s="34">
        <f t="shared" si="1"/>
        <v>257841639</v>
      </c>
      <c r="F35" s="35">
        <f t="shared" si="1"/>
        <v>257841639</v>
      </c>
      <c r="G35" s="35">
        <f t="shared" si="1"/>
        <v>9785634</v>
      </c>
      <c r="H35" s="35">
        <f t="shared" si="1"/>
        <v>9799274</v>
      </c>
      <c r="I35" s="35">
        <f t="shared" si="1"/>
        <v>529128</v>
      </c>
      <c r="J35" s="35">
        <f t="shared" si="1"/>
        <v>20114036</v>
      </c>
      <c r="K35" s="35">
        <f t="shared" si="1"/>
        <v>10246689</v>
      </c>
      <c r="L35" s="35">
        <f t="shared" si="1"/>
        <v>9856995</v>
      </c>
      <c r="M35" s="35">
        <f t="shared" si="1"/>
        <v>8928138</v>
      </c>
      <c r="N35" s="35">
        <f t="shared" si="1"/>
        <v>29031822</v>
      </c>
      <c r="O35" s="35">
        <f t="shared" si="1"/>
        <v>16789022</v>
      </c>
      <c r="P35" s="35">
        <f t="shared" si="1"/>
        <v>-2259168</v>
      </c>
      <c r="Q35" s="35">
        <f t="shared" si="1"/>
        <v>4602327</v>
      </c>
      <c r="R35" s="35">
        <f t="shared" si="1"/>
        <v>19132181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68278039</v>
      </c>
      <c r="X35" s="35">
        <f t="shared" si="1"/>
        <v>193381469</v>
      </c>
      <c r="Y35" s="35">
        <f t="shared" si="1"/>
        <v>-125103430</v>
      </c>
      <c r="Z35" s="36">
        <f>+IF(X35&lt;&gt;0,+(Y35/X35)*100,0)</f>
        <v>-64.69256369130177</v>
      </c>
      <c r="AA35" s="33">
        <f>SUM(AA24:AA34)</f>
        <v>257841639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-28386769</v>
      </c>
      <c r="D37" s="46">
        <f>+D21-D35</f>
        <v>0</v>
      </c>
      <c r="E37" s="47">
        <f t="shared" si="2"/>
        <v>812361</v>
      </c>
      <c r="F37" s="48">
        <f t="shared" si="2"/>
        <v>812361</v>
      </c>
      <c r="G37" s="48">
        <f t="shared" si="2"/>
        <v>17979065</v>
      </c>
      <c r="H37" s="48">
        <f t="shared" si="2"/>
        <v>-7175453</v>
      </c>
      <c r="I37" s="48">
        <f t="shared" si="2"/>
        <v>3280161</v>
      </c>
      <c r="J37" s="48">
        <f t="shared" si="2"/>
        <v>14083773</v>
      </c>
      <c r="K37" s="48">
        <f t="shared" si="2"/>
        <v>-7145694</v>
      </c>
      <c r="L37" s="48">
        <f t="shared" si="2"/>
        <v>-7580068</v>
      </c>
      <c r="M37" s="48">
        <f t="shared" si="2"/>
        <v>5734739</v>
      </c>
      <c r="N37" s="48">
        <f t="shared" si="2"/>
        <v>-8991023</v>
      </c>
      <c r="O37" s="48">
        <f t="shared" si="2"/>
        <v>-14072257</v>
      </c>
      <c r="P37" s="48">
        <f t="shared" si="2"/>
        <v>5005549</v>
      </c>
      <c r="Q37" s="48">
        <f t="shared" si="2"/>
        <v>20878034</v>
      </c>
      <c r="R37" s="48">
        <f t="shared" si="2"/>
        <v>11811326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16904076</v>
      </c>
      <c r="X37" s="48">
        <f>IF(F21=F35,0,X21-X35)</f>
        <v>609085</v>
      </c>
      <c r="Y37" s="48">
        <f t="shared" si="2"/>
        <v>16294991</v>
      </c>
      <c r="Z37" s="49">
        <f>+IF(X37&lt;&gt;0,+(Y37/X37)*100,0)</f>
        <v>2675.322984476715</v>
      </c>
      <c r="AA37" s="46">
        <f>+AA21-AA35</f>
        <v>812361</v>
      </c>
    </row>
    <row r="38" spans="1:27" ht="22.5" customHeight="1">
      <c r="A38" s="50" t="s">
        <v>60</v>
      </c>
      <c r="B38" s="29"/>
      <c r="C38" s="6">
        <v>4689235</v>
      </c>
      <c r="D38" s="6"/>
      <c r="E38" s="7">
        <v>27386000</v>
      </c>
      <c r="F38" s="8">
        <v>27386000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2653546</v>
      </c>
      <c r="R38" s="8">
        <v>2653546</v>
      </c>
      <c r="S38" s="8"/>
      <c r="T38" s="8"/>
      <c r="U38" s="8"/>
      <c r="V38" s="8"/>
      <c r="W38" s="8">
        <v>2653546</v>
      </c>
      <c r="X38" s="8">
        <v>20539503</v>
      </c>
      <c r="Y38" s="8">
        <v>-17885957</v>
      </c>
      <c r="Z38" s="2">
        <v>-87.08</v>
      </c>
      <c r="AA38" s="6">
        <v>27386000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-23697534</v>
      </c>
      <c r="D41" s="56">
        <f>SUM(D37:D40)</f>
        <v>0</v>
      </c>
      <c r="E41" s="57">
        <f t="shared" si="3"/>
        <v>28198361</v>
      </c>
      <c r="F41" s="58">
        <f t="shared" si="3"/>
        <v>28198361</v>
      </c>
      <c r="G41" s="58">
        <f t="shared" si="3"/>
        <v>17979065</v>
      </c>
      <c r="H41" s="58">
        <f t="shared" si="3"/>
        <v>-7175453</v>
      </c>
      <c r="I41" s="58">
        <f t="shared" si="3"/>
        <v>3280161</v>
      </c>
      <c r="J41" s="58">
        <f t="shared" si="3"/>
        <v>14083773</v>
      </c>
      <c r="K41" s="58">
        <f t="shared" si="3"/>
        <v>-7145694</v>
      </c>
      <c r="L41" s="58">
        <f t="shared" si="3"/>
        <v>-7580068</v>
      </c>
      <c r="M41" s="58">
        <f t="shared" si="3"/>
        <v>5734739</v>
      </c>
      <c r="N41" s="58">
        <f t="shared" si="3"/>
        <v>-8991023</v>
      </c>
      <c r="O41" s="58">
        <f t="shared" si="3"/>
        <v>-14072257</v>
      </c>
      <c r="P41" s="58">
        <f t="shared" si="3"/>
        <v>5005549</v>
      </c>
      <c r="Q41" s="58">
        <f t="shared" si="3"/>
        <v>23531580</v>
      </c>
      <c r="R41" s="58">
        <f t="shared" si="3"/>
        <v>14464872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19557622</v>
      </c>
      <c r="X41" s="58">
        <f t="shared" si="3"/>
        <v>21148588</v>
      </c>
      <c r="Y41" s="58">
        <f t="shared" si="3"/>
        <v>-1590966</v>
      </c>
      <c r="Z41" s="59">
        <f>+IF(X41&lt;&gt;0,+(Y41/X41)*100,0)</f>
        <v>-7.522800103723237</v>
      </c>
      <c r="AA41" s="56">
        <f>SUM(AA37:AA40)</f>
        <v>28198361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-23697534</v>
      </c>
      <c r="D43" s="64">
        <f>+D41-D42</f>
        <v>0</v>
      </c>
      <c r="E43" s="65">
        <f t="shared" si="4"/>
        <v>28198361</v>
      </c>
      <c r="F43" s="66">
        <f t="shared" si="4"/>
        <v>28198361</v>
      </c>
      <c r="G43" s="66">
        <f t="shared" si="4"/>
        <v>17979065</v>
      </c>
      <c r="H43" s="66">
        <f t="shared" si="4"/>
        <v>-7175453</v>
      </c>
      <c r="I43" s="66">
        <f t="shared" si="4"/>
        <v>3280161</v>
      </c>
      <c r="J43" s="66">
        <f t="shared" si="4"/>
        <v>14083773</v>
      </c>
      <c r="K43" s="66">
        <f t="shared" si="4"/>
        <v>-7145694</v>
      </c>
      <c r="L43" s="66">
        <f t="shared" si="4"/>
        <v>-7580068</v>
      </c>
      <c r="M43" s="66">
        <f t="shared" si="4"/>
        <v>5734739</v>
      </c>
      <c r="N43" s="66">
        <f t="shared" si="4"/>
        <v>-8991023</v>
      </c>
      <c r="O43" s="66">
        <f t="shared" si="4"/>
        <v>-14072257</v>
      </c>
      <c r="P43" s="66">
        <f t="shared" si="4"/>
        <v>5005549</v>
      </c>
      <c r="Q43" s="66">
        <f t="shared" si="4"/>
        <v>23531580</v>
      </c>
      <c r="R43" s="66">
        <f t="shared" si="4"/>
        <v>14464872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19557622</v>
      </c>
      <c r="X43" s="66">
        <f t="shared" si="4"/>
        <v>21148588</v>
      </c>
      <c r="Y43" s="66">
        <f t="shared" si="4"/>
        <v>-1590966</v>
      </c>
      <c r="Z43" s="67">
        <f>+IF(X43&lt;&gt;0,+(Y43/X43)*100,0)</f>
        <v>-7.522800103723237</v>
      </c>
      <c r="AA43" s="64">
        <f>+AA41-AA42</f>
        <v>28198361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-23697534</v>
      </c>
      <c r="D45" s="56">
        <f>SUM(D43:D44)</f>
        <v>0</v>
      </c>
      <c r="E45" s="57">
        <f t="shared" si="5"/>
        <v>28198361</v>
      </c>
      <c r="F45" s="58">
        <f t="shared" si="5"/>
        <v>28198361</v>
      </c>
      <c r="G45" s="58">
        <f t="shared" si="5"/>
        <v>17979065</v>
      </c>
      <c r="H45" s="58">
        <f t="shared" si="5"/>
        <v>-7175453</v>
      </c>
      <c r="I45" s="58">
        <f t="shared" si="5"/>
        <v>3280161</v>
      </c>
      <c r="J45" s="58">
        <f t="shared" si="5"/>
        <v>14083773</v>
      </c>
      <c r="K45" s="58">
        <f t="shared" si="5"/>
        <v>-7145694</v>
      </c>
      <c r="L45" s="58">
        <f t="shared" si="5"/>
        <v>-7580068</v>
      </c>
      <c r="M45" s="58">
        <f t="shared" si="5"/>
        <v>5734739</v>
      </c>
      <c r="N45" s="58">
        <f t="shared" si="5"/>
        <v>-8991023</v>
      </c>
      <c r="O45" s="58">
        <f t="shared" si="5"/>
        <v>-14072257</v>
      </c>
      <c r="P45" s="58">
        <f t="shared" si="5"/>
        <v>5005549</v>
      </c>
      <c r="Q45" s="58">
        <f t="shared" si="5"/>
        <v>23531580</v>
      </c>
      <c r="R45" s="58">
        <f t="shared" si="5"/>
        <v>14464872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19557622</v>
      </c>
      <c r="X45" s="58">
        <f t="shared" si="5"/>
        <v>21148588</v>
      </c>
      <c r="Y45" s="58">
        <f t="shared" si="5"/>
        <v>-1590966</v>
      </c>
      <c r="Z45" s="59">
        <f>+IF(X45&lt;&gt;0,+(Y45/X45)*100,0)</f>
        <v>-7.522800103723237</v>
      </c>
      <c r="AA45" s="56">
        <f>SUM(AA43:AA44)</f>
        <v>28198361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-23697534</v>
      </c>
      <c r="D47" s="71">
        <f>SUM(D45:D46)</f>
        <v>0</v>
      </c>
      <c r="E47" s="72">
        <f t="shared" si="6"/>
        <v>28198361</v>
      </c>
      <c r="F47" s="73">
        <f t="shared" si="6"/>
        <v>28198361</v>
      </c>
      <c r="G47" s="73">
        <f t="shared" si="6"/>
        <v>17979065</v>
      </c>
      <c r="H47" s="74">
        <f t="shared" si="6"/>
        <v>-7175453</v>
      </c>
      <c r="I47" s="74">
        <f t="shared" si="6"/>
        <v>3280161</v>
      </c>
      <c r="J47" s="74">
        <f t="shared" si="6"/>
        <v>14083773</v>
      </c>
      <c r="K47" s="74">
        <f t="shared" si="6"/>
        <v>-7145694</v>
      </c>
      <c r="L47" s="74">
        <f t="shared" si="6"/>
        <v>-7580068</v>
      </c>
      <c r="M47" s="73">
        <f t="shared" si="6"/>
        <v>5734739</v>
      </c>
      <c r="N47" s="73">
        <f t="shared" si="6"/>
        <v>-8991023</v>
      </c>
      <c r="O47" s="74">
        <f t="shared" si="6"/>
        <v>-14072257</v>
      </c>
      <c r="P47" s="74">
        <f t="shared" si="6"/>
        <v>5005549</v>
      </c>
      <c r="Q47" s="74">
        <f t="shared" si="6"/>
        <v>23531580</v>
      </c>
      <c r="R47" s="74">
        <f t="shared" si="6"/>
        <v>14464872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19557622</v>
      </c>
      <c r="X47" s="74">
        <f t="shared" si="6"/>
        <v>21148588</v>
      </c>
      <c r="Y47" s="74">
        <f t="shared" si="6"/>
        <v>-1590966</v>
      </c>
      <c r="Z47" s="75">
        <f>+IF(X47&lt;&gt;0,+(Y47/X47)*100,0)</f>
        <v>-7.522800103723237</v>
      </c>
      <c r="AA47" s="76">
        <f>SUM(AA45:AA46)</f>
        <v>28198361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106182710</v>
      </c>
      <c r="D7" s="6"/>
      <c r="E7" s="7">
        <v>135742638</v>
      </c>
      <c r="F7" s="8">
        <v>135742638</v>
      </c>
      <c r="G7" s="8">
        <v>13114158</v>
      </c>
      <c r="H7" s="8">
        <v>9111938</v>
      </c>
      <c r="I7" s="8">
        <v>9111938</v>
      </c>
      <c r="J7" s="8">
        <v>31338034</v>
      </c>
      <c r="K7" s="8">
        <v>11342004</v>
      </c>
      <c r="L7" s="8">
        <v>9111938</v>
      </c>
      <c r="M7" s="8">
        <v>6285340</v>
      </c>
      <c r="N7" s="8">
        <v>26739282</v>
      </c>
      <c r="O7" s="8">
        <v>8682050</v>
      </c>
      <c r="P7" s="8">
        <v>8643248</v>
      </c>
      <c r="Q7" s="8">
        <v>-2796446</v>
      </c>
      <c r="R7" s="8">
        <v>14528852</v>
      </c>
      <c r="S7" s="8"/>
      <c r="T7" s="8"/>
      <c r="U7" s="8"/>
      <c r="V7" s="8"/>
      <c r="W7" s="8">
        <v>72606168</v>
      </c>
      <c r="X7" s="8">
        <v>101806956</v>
      </c>
      <c r="Y7" s="8">
        <v>-29200788</v>
      </c>
      <c r="Z7" s="2">
        <v>-28.68</v>
      </c>
      <c r="AA7" s="6">
        <v>135742638</v>
      </c>
    </row>
    <row r="8" spans="1:27" ht="13.5">
      <c r="A8" s="25" t="s">
        <v>34</v>
      </c>
      <c r="B8" s="24"/>
      <c r="C8" s="6">
        <v>18374202</v>
      </c>
      <c r="D8" s="6"/>
      <c r="E8" s="7">
        <v>31316600</v>
      </c>
      <c r="F8" s="8">
        <v>31316600</v>
      </c>
      <c r="G8" s="8">
        <v>1511737</v>
      </c>
      <c r="H8" s="8">
        <v>1488907</v>
      </c>
      <c r="I8" s="8">
        <v>1488907</v>
      </c>
      <c r="J8" s="8">
        <v>4489551</v>
      </c>
      <c r="K8" s="8">
        <v>1600315</v>
      </c>
      <c r="L8" s="8">
        <v>1488907</v>
      </c>
      <c r="M8" s="8">
        <v>1221929</v>
      </c>
      <c r="N8" s="8">
        <v>4311151</v>
      </c>
      <c r="O8" s="8">
        <v>1837866</v>
      </c>
      <c r="P8" s="8">
        <v>1295544</v>
      </c>
      <c r="Q8" s="8">
        <v>10866157</v>
      </c>
      <c r="R8" s="8">
        <v>13999567</v>
      </c>
      <c r="S8" s="8"/>
      <c r="T8" s="8"/>
      <c r="U8" s="8"/>
      <c r="V8" s="8"/>
      <c r="W8" s="8">
        <v>22800269</v>
      </c>
      <c r="X8" s="8">
        <v>23487426</v>
      </c>
      <c r="Y8" s="8">
        <v>-687157</v>
      </c>
      <c r="Z8" s="2">
        <v>-2.93</v>
      </c>
      <c r="AA8" s="6">
        <v>31316600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657</v>
      </c>
      <c r="D11" s="6"/>
      <c r="E11" s="7">
        <v>9000</v>
      </c>
      <c r="F11" s="8">
        <v>336000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252000</v>
      </c>
      <c r="Y11" s="8">
        <v>-252000</v>
      </c>
      <c r="Z11" s="2">
        <v>-100</v>
      </c>
      <c r="AA11" s="6">
        <v>336000</v>
      </c>
    </row>
    <row r="12" spans="1:27" ht="13.5">
      <c r="A12" s="25" t="s">
        <v>37</v>
      </c>
      <c r="B12" s="29"/>
      <c r="C12" s="6">
        <v>3255361</v>
      </c>
      <c r="D12" s="6"/>
      <c r="E12" s="7">
        <v>6720437</v>
      </c>
      <c r="F12" s="8">
        <v>6720437</v>
      </c>
      <c r="G12" s="8">
        <v>7487</v>
      </c>
      <c r="H12" s="8">
        <v>278021</v>
      </c>
      <c r="I12" s="8">
        <v>278021</v>
      </c>
      <c r="J12" s="8">
        <v>563529</v>
      </c>
      <c r="K12" s="8">
        <v>17901</v>
      </c>
      <c r="L12" s="8">
        <v>278021</v>
      </c>
      <c r="M12" s="8">
        <v>-235675</v>
      </c>
      <c r="N12" s="8">
        <v>60247</v>
      </c>
      <c r="O12" s="8">
        <v>65682</v>
      </c>
      <c r="P12" s="8">
        <v>56053</v>
      </c>
      <c r="Q12" s="8">
        <v>75069803</v>
      </c>
      <c r="R12" s="8">
        <v>75191538</v>
      </c>
      <c r="S12" s="8"/>
      <c r="T12" s="8"/>
      <c r="U12" s="8"/>
      <c r="V12" s="8"/>
      <c r="W12" s="8">
        <v>75815314</v>
      </c>
      <c r="X12" s="8">
        <v>5040324</v>
      </c>
      <c r="Y12" s="8">
        <v>70774990</v>
      </c>
      <c r="Z12" s="2">
        <v>1404.18</v>
      </c>
      <c r="AA12" s="6">
        <v>6720437</v>
      </c>
    </row>
    <row r="13" spans="1:27" ht="13.5">
      <c r="A13" s="23" t="s">
        <v>38</v>
      </c>
      <c r="B13" s="29"/>
      <c r="C13" s="6">
        <v>31364362</v>
      </c>
      <c r="D13" s="6"/>
      <c r="E13" s="7">
        <v>24018138</v>
      </c>
      <c r="F13" s="8">
        <v>41832478</v>
      </c>
      <c r="G13" s="8">
        <v>3076307</v>
      </c>
      <c r="H13" s="8">
        <v>3146271</v>
      </c>
      <c r="I13" s="8">
        <v>3146271</v>
      </c>
      <c r="J13" s="8">
        <v>9368849</v>
      </c>
      <c r="K13" s="8">
        <v>3199020</v>
      </c>
      <c r="L13" s="8">
        <v>3146271</v>
      </c>
      <c r="M13" s="8">
        <v>2370631</v>
      </c>
      <c r="N13" s="8">
        <v>8715922</v>
      </c>
      <c r="O13" s="8">
        <v>3316448</v>
      </c>
      <c r="P13" s="8">
        <v>3429990</v>
      </c>
      <c r="Q13" s="8">
        <v>-1405183</v>
      </c>
      <c r="R13" s="8">
        <v>5341255</v>
      </c>
      <c r="S13" s="8"/>
      <c r="T13" s="8"/>
      <c r="U13" s="8"/>
      <c r="V13" s="8"/>
      <c r="W13" s="8">
        <v>23426026</v>
      </c>
      <c r="X13" s="8">
        <v>31374369</v>
      </c>
      <c r="Y13" s="8">
        <v>-7948343</v>
      </c>
      <c r="Z13" s="2">
        <v>-25.33</v>
      </c>
      <c r="AA13" s="6">
        <v>41832478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44804</v>
      </c>
      <c r="D16" s="6"/>
      <c r="E16" s="7"/>
      <c r="F16" s="8">
        <v>6000</v>
      </c>
      <c r="G16" s="8"/>
      <c r="H16" s="8"/>
      <c r="I16" s="8"/>
      <c r="J16" s="8"/>
      <c r="K16" s="8"/>
      <c r="L16" s="8"/>
      <c r="M16" s="8"/>
      <c r="N16" s="8"/>
      <c r="O16" s="8">
        <v>1272</v>
      </c>
      <c r="P16" s="8"/>
      <c r="Q16" s="8">
        <v>40576000</v>
      </c>
      <c r="R16" s="8">
        <v>40577272</v>
      </c>
      <c r="S16" s="8"/>
      <c r="T16" s="8"/>
      <c r="U16" s="8"/>
      <c r="V16" s="8"/>
      <c r="W16" s="8">
        <v>40577272</v>
      </c>
      <c r="X16" s="8">
        <v>4500</v>
      </c>
      <c r="Y16" s="8">
        <v>40572772</v>
      </c>
      <c r="Z16" s="2">
        <v>901617.16</v>
      </c>
      <c r="AA16" s="6">
        <v>6000</v>
      </c>
    </row>
    <row r="17" spans="1:27" ht="13.5">
      <c r="A17" s="23" t="s">
        <v>42</v>
      </c>
      <c r="B17" s="29"/>
      <c r="C17" s="6">
        <v>25096025</v>
      </c>
      <c r="D17" s="6"/>
      <c r="E17" s="7">
        <v>533334</v>
      </c>
      <c r="F17" s="8">
        <v>519310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389484</v>
      </c>
      <c r="Y17" s="8">
        <v>-389484</v>
      </c>
      <c r="Z17" s="2">
        <v>-100</v>
      </c>
      <c r="AA17" s="6">
        <v>519310</v>
      </c>
    </row>
    <row r="18" spans="1:27" ht="13.5">
      <c r="A18" s="23" t="s">
        <v>43</v>
      </c>
      <c r="B18" s="29"/>
      <c r="C18" s="6">
        <v>361343711</v>
      </c>
      <c r="D18" s="6"/>
      <c r="E18" s="7">
        <v>450218700</v>
      </c>
      <c r="F18" s="8">
        <v>425783902</v>
      </c>
      <c r="G18" s="8">
        <v>114122005</v>
      </c>
      <c r="H18" s="8">
        <v>45290</v>
      </c>
      <c r="I18" s="8">
        <v>45290</v>
      </c>
      <c r="J18" s="8">
        <v>114212585</v>
      </c>
      <c r="K18" s="8">
        <v>2595213</v>
      </c>
      <c r="L18" s="8">
        <v>45290</v>
      </c>
      <c r="M18" s="8">
        <v>81746115</v>
      </c>
      <c r="N18" s="8">
        <v>84386618</v>
      </c>
      <c r="O18" s="8">
        <v>198086179</v>
      </c>
      <c r="P18" s="8">
        <v>4522447</v>
      </c>
      <c r="Q18" s="8">
        <v>-3655606</v>
      </c>
      <c r="R18" s="8">
        <v>198953020</v>
      </c>
      <c r="S18" s="8"/>
      <c r="T18" s="8"/>
      <c r="U18" s="8"/>
      <c r="V18" s="8"/>
      <c r="W18" s="8">
        <v>397552223</v>
      </c>
      <c r="X18" s="8">
        <v>319338081</v>
      </c>
      <c r="Y18" s="8">
        <v>78214142</v>
      </c>
      <c r="Z18" s="2">
        <v>24.49</v>
      </c>
      <c r="AA18" s="6">
        <v>425783902</v>
      </c>
    </row>
    <row r="19" spans="1:27" ht="13.5">
      <c r="A19" s="23" t="s">
        <v>44</v>
      </c>
      <c r="B19" s="29"/>
      <c r="C19" s="6">
        <v>556651</v>
      </c>
      <c r="D19" s="6"/>
      <c r="E19" s="7">
        <v>13724925</v>
      </c>
      <c r="F19" s="26">
        <v>13495927</v>
      </c>
      <c r="G19" s="26">
        <v>5845</v>
      </c>
      <c r="H19" s="26">
        <v>7115</v>
      </c>
      <c r="I19" s="26">
        <v>7115</v>
      </c>
      <c r="J19" s="26">
        <v>20075</v>
      </c>
      <c r="K19" s="26">
        <v>841</v>
      </c>
      <c r="L19" s="26">
        <v>7115</v>
      </c>
      <c r="M19" s="26">
        <v>23063</v>
      </c>
      <c r="N19" s="26">
        <v>31019</v>
      </c>
      <c r="O19" s="26">
        <v>2706</v>
      </c>
      <c r="P19" s="26">
        <v>34541</v>
      </c>
      <c r="Q19" s="26">
        <v>2553741</v>
      </c>
      <c r="R19" s="26">
        <v>2590988</v>
      </c>
      <c r="S19" s="26"/>
      <c r="T19" s="26"/>
      <c r="U19" s="26"/>
      <c r="V19" s="26"/>
      <c r="W19" s="26">
        <v>2642082</v>
      </c>
      <c r="X19" s="26">
        <v>10121940</v>
      </c>
      <c r="Y19" s="26">
        <v>-7479858</v>
      </c>
      <c r="Z19" s="27">
        <v>-73.9</v>
      </c>
      <c r="AA19" s="28">
        <v>13495927</v>
      </c>
    </row>
    <row r="20" spans="1:27" ht="13.5">
      <c r="A20" s="23" t="s">
        <v>45</v>
      </c>
      <c r="B20" s="29"/>
      <c r="C20" s="6"/>
      <c r="D20" s="6"/>
      <c r="E20" s="7"/>
      <c r="F20" s="8">
        <v>5940730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4455549</v>
      </c>
      <c r="Y20" s="8">
        <v>-4455549</v>
      </c>
      <c r="Z20" s="2">
        <v>-100</v>
      </c>
      <c r="AA20" s="6">
        <v>5940730</v>
      </c>
    </row>
    <row r="21" spans="1:27" ht="24.75" customHeight="1">
      <c r="A21" s="31" t="s">
        <v>46</v>
      </c>
      <c r="B21" s="32"/>
      <c r="C21" s="33">
        <f aca="true" t="shared" si="0" ref="C21:Y21">SUM(C5:C20)</f>
        <v>546218483</v>
      </c>
      <c r="D21" s="33">
        <f t="shared" si="0"/>
        <v>0</v>
      </c>
      <c r="E21" s="34">
        <f t="shared" si="0"/>
        <v>662283772</v>
      </c>
      <c r="F21" s="35">
        <f t="shared" si="0"/>
        <v>661694022</v>
      </c>
      <c r="G21" s="35">
        <f t="shared" si="0"/>
        <v>131837539</v>
      </c>
      <c r="H21" s="35">
        <f t="shared" si="0"/>
        <v>14077542</v>
      </c>
      <c r="I21" s="35">
        <f t="shared" si="0"/>
        <v>14077542</v>
      </c>
      <c r="J21" s="35">
        <f t="shared" si="0"/>
        <v>159992623</v>
      </c>
      <c r="K21" s="35">
        <f t="shared" si="0"/>
        <v>18755294</v>
      </c>
      <c r="L21" s="35">
        <f t="shared" si="0"/>
        <v>14077542</v>
      </c>
      <c r="M21" s="35">
        <f t="shared" si="0"/>
        <v>91411403</v>
      </c>
      <c r="N21" s="35">
        <f t="shared" si="0"/>
        <v>124244239</v>
      </c>
      <c r="O21" s="35">
        <f t="shared" si="0"/>
        <v>211992203</v>
      </c>
      <c r="P21" s="35">
        <f t="shared" si="0"/>
        <v>17981823</v>
      </c>
      <c r="Q21" s="35">
        <f t="shared" si="0"/>
        <v>121208466</v>
      </c>
      <c r="R21" s="35">
        <f t="shared" si="0"/>
        <v>351182492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635419354</v>
      </c>
      <c r="X21" s="35">
        <f t="shared" si="0"/>
        <v>496270629</v>
      </c>
      <c r="Y21" s="35">
        <f t="shared" si="0"/>
        <v>139148725</v>
      </c>
      <c r="Z21" s="36">
        <f>+IF(X21&lt;&gt;0,+(Y21/X21)*100,0)</f>
        <v>28.038879770174752</v>
      </c>
      <c r="AA21" s="33">
        <f>SUM(AA5:AA20)</f>
        <v>661694022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220420190</v>
      </c>
      <c r="D24" s="6"/>
      <c r="E24" s="7">
        <v>226045917</v>
      </c>
      <c r="F24" s="8">
        <v>230913661</v>
      </c>
      <c r="G24" s="8">
        <v>17263581</v>
      </c>
      <c r="H24" s="8">
        <v>17247548</v>
      </c>
      <c r="I24" s="8">
        <v>17247548</v>
      </c>
      <c r="J24" s="8">
        <v>51758677</v>
      </c>
      <c r="K24" s="8">
        <v>18336168</v>
      </c>
      <c r="L24" s="8">
        <v>17247548</v>
      </c>
      <c r="M24" s="8">
        <v>29203649</v>
      </c>
      <c r="N24" s="8">
        <v>64787365</v>
      </c>
      <c r="O24" s="8">
        <v>18599943</v>
      </c>
      <c r="P24" s="8">
        <v>18599943</v>
      </c>
      <c r="Q24" s="8">
        <v>19069654</v>
      </c>
      <c r="R24" s="8">
        <v>56269540</v>
      </c>
      <c r="S24" s="8"/>
      <c r="T24" s="8"/>
      <c r="U24" s="8"/>
      <c r="V24" s="8"/>
      <c r="W24" s="8">
        <v>172815582</v>
      </c>
      <c r="X24" s="8">
        <v>173185344</v>
      </c>
      <c r="Y24" s="8">
        <v>-369762</v>
      </c>
      <c r="Z24" s="2">
        <v>-0.21</v>
      </c>
      <c r="AA24" s="6">
        <v>230913661</v>
      </c>
    </row>
    <row r="25" spans="1:27" ht="13.5">
      <c r="A25" s="25" t="s">
        <v>49</v>
      </c>
      <c r="B25" s="24"/>
      <c r="C25" s="6">
        <v>5979722</v>
      </c>
      <c r="D25" s="6"/>
      <c r="E25" s="7">
        <v>6062281</v>
      </c>
      <c r="F25" s="8">
        <v>6062281</v>
      </c>
      <c r="G25" s="8">
        <v>488018</v>
      </c>
      <c r="H25" s="8">
        <v>488024</v>
      </c>
      <c r="I25" s="8">
        <v>488024</v>
      </c>
      <c r="J25" s="8">
        <v>1464066</v>
      </c>
      <c r="K25" s="8">
        <v>488025</v>
      </c>
      <c r="L25" s="8">
        <v>488024</v>
      </c>
      <c r="M25" s="8">
        <v>488089</v>
      </c>
      <c r="N25" s="8">
        <v>1464138</v>
      </c>
      <c r="O25" s="8">
        <v>488027</v>
      </c>
      <c r="P25" s="8">
        <v>488027</v>
      </c>
      <c r="Q25" s="8">
        <v>465743</v>
      </c>
      <c r="R25" s="8">
        <v>1441797</v>
      </c>
      <c r="S25" s="8"/>
      <c r="T25" s="8"/>
      <c r="U25" s="8"/>
      <c r="V25" s="8"/>
      <c r="W25" s="8">
        <v>4370001</v>
      </c>
      <c r="X25" s="8">
        <v>4546701</v>
      </c>
      <c r="Y25" s="8">
        <v>-176700</v>
      </c>
      <c r="Z25" s="2">
        <v>-3.89</v>
      </c>
      <c r="AA25" s="6">
        <v>6062281</v>
      </c>
    </row>
    <row r="26" spans="1:27" ht="13.5">
      <c r="A26" s="25" t="s">
        <v>50</v>
      </c>
      <c r="B26" s="24"/>
      <c r="C26" s="6">
        <v>71724178</v>
      </c>
      <c r="D26" s="6"/>
      <c r="E26" s="7">
        <v>76020004</v>
      </c>
      <c r="F26" s="8">
        <v>76020004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57015000</v>
      </c>
      <c r="Y26" s="8">
        <v>-57015000</v>
      </c>
      <c r="Z26" s="2">
        <v>-100</v>
      </c>
      <c r="AA26" s="6">
        <v>76020004</v>
      </c>
    </row>
    <row r="27" spans="1:27" ht="13.5">
      <c r="A27" s="25" t="s">
        <v>51</v>
      </c>
      <c r="B27" s="24"/>
      <c r="C27" s="6">
        <v>49979740</v>
      </c>
      <c r="D27" s="6"/>
      <c r="E27" s="7">
        <v>49956515</v>
      </c>
      <c r="F27" s="8">
        <v>49979743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37484802</v>
      </c>
      <c r="Y27" s="8">
        <v>-37484802</v>
      </c>
      <c r="Z27" s="2">
        <v>-100</v>
      </c>
      <c r="AA27" s="6">
        <v>49979743</v>
      </c>
    </row>
    <row r="28" spans="1:27" ht="13.5">
      <c r="A28" s="25" t="s">
        <v>52</v>
      </c>
      <c r="B28" s="24"/>
      <c r="C28" s="6">
        <v>824749</v>
      </c>
      <c r="D28" s="6"/>
      <c r="E28" s="7">
        <v>7561437</v>
      </c>
      <c r="F28" s="8">
        <v>5930000</v>
      </c>
      <c r="G28" s="8">
        <v>289</v>
      </c>
      <c r="H28" s="8"/>
      <c r="I28" s="8"/>
      <c r="J28" s="8">
        <v>289</v>
      </c>
      <c r="K28" s="8">
        <v>14</v>
      </c>
      <c r="L28" s="8"/>
      <c r="M28" s="8"/>
      <c r="N28" s="8">
        <v>14</v>
      </c>
      <c r="O28" s="8"/>
      <c r="P28" s="8"/>
      <c r="Q28" s="8"/>
      <c r="R28" s="8"/>
      <c r="S28" s="8"/>
      <c r="T28" s="8"/>
      <c r="U28" s="8"/>
      <c r="V28" s="8"/>
      <c r="W28" s="8">
        <v>303</v>
      </c>
      <c r="X28" s="8">
        <v>4447494</v>
      </c>
      <c r="Y28" s="8">
        <v>-4447191</v>
      </c>
      <c r="Z28" s="2">
        <v>-99.99</v>
      </c>
      <c r="AA28" s="6">
        <v>5930000</v>
      </c>
    </row>
    <row r="29" spans="1:27" ht="13.5">
      <c r="A29" s="25" t="s">
        <v>53</v>
      </c>
      <c r="B29" s="24"/>
      <c r="C29" s="6">
        <v>5742801</v>
      </c>
      <c r="D29" s="6"/>
      <c r="E29" s="7">
        <v>7000000</v>
      </c>
      <c r="F29" s="8">
        <v>5750000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4312503</v>
      </c>
      <c r="Y29" s="8">
        <v>-4312503</v>
      </c>
      <c r="Z29" s="2">
        <v>-100</v>
      </c>
      <c r="AA29" s="6">
        <v>5750000</v>
      </c>
    </row>
    <row r="30" spans="1:27" ht="13.5">
      <c r="A30" s="25" t="s">
        <v>54</v>
      </c>
      <c r="B30" s="24"/>
      <c r="C30" s="6">
        <v>17061585</v>
      </c>
      <c r="D30" s="6"/>
      <c r="E30" s="7">
        <v>15363675</v>
      </c>
      <c r="F30" s="8">
        <v>11595243</v>
      </c>
      <c r="G30" s="8">
        <v>21671</v>
      </c>
      <c r="H30" s="8">
        <v>2406889</v>
      </c>
      <c r="I30" s="8">
        <v>2406889</v>
      </c>
      <c r="J30" s="8">
        <v>4835449</v>
      </c>
      <c r="K30" s="8">
        <v>670533</v>
      </c>
      <c r="L30" s="8">
        <v>2406889</v>
      </c>
      <c r="M30" s="8">
        <v>2349090</v>
      </c>
      <c r="N30" s="8">
        <v>5426512</v>
      </c>
      <c r="O30" s="8">
        <v>205238</v>
      </c>
      <c r="P30" s="8">
        <v>45466</v>
      </c>
      <c r="Q30" s="8">
        <v>186359</v>
      </c>
      <c r="R30" s="8">
        <v>437063</v>
      </c>
      <c r="S30" s="8"/>
      <c r="T30" s="8"/>
      <c r="U30" s="8"/>
      <c r="V30" s="8"/>
      <c r="W30" s="8">
        <v>10699024</v>
      </c>
      <c r="X30" s="8">
        <v>8696358</v>
      </c>
      <c r="Y30" s="8">
        <v>2002666</v>
      </c>
      <c r="Z30" s="2">
        <v>23.03</v>
      </c>
      <c r="AA30" s="6">
        <v>11595243</v>
      </c>
    </row>
    <row r="31" spans="1:27" ht="13.5">
      <c r="A31" s="25" t="s">
        <v>55</v>
      </c>
      <c r="B31" s="24"/>
      <c r="C31" s="6">
        <v>128530109</v>
      </c>
      <c r="D31" s="6"/>
      <c r="E31" s="7">
        <v>155740192</v>
      </c>
      <c r="F31" s="8">
        <v>148543551</v>
      </c>
      <c r="G31" s="8">
        <v>8052</v>
      </c>
      <c r="H31" s="8">
        <v>4879225</v>
      </c>
      <c r="I31" s="8">
        <v>4879225</v>
      </c>
      <c r="J31" s="8">
        <v>9766502</v>
      </c>
      <c r="K31" s="8">
        <v>2027841</v>
      </c>
      <c r="L31" s="8">
        <v>4879225</v>
      </c>
      <c r="M31" s="8">
        <v>36164575</v>
      </c>
      <c r="N31" s="8">
        <v>43071641</v>
      </c>
      <c r="O31" s="8">
        <v>663459</v>
      </c>
      <c r="P31" s="8">
        <v>1474640</v>
      </c>
      <c r="Q31" s="8">
        <v>8748011</v>
      </c>
      <c r="R31" s="8">
        <v>10886110</v>
      </c>
      <c r="S31" s="8"/>
      <c r="T31" s="8"/>
      <c r="U31" s="8"/>
      <c r="V31" s="8"/>
      <c r="W31" s="8">
        <v>63724253</v>
      </c>
      <c r="X31" s="8">
        <v>111407760</v>
      </c>
      <c r="Y31" s="8">
        <v>-47683507</v>
      </c>
      <c r="Z31" s="2">
        <v>-42.8</v>
      </c>
      <c r="AA31" s="6">
        <v>148543551</v>
      </c>
    </row>
    <row r="32" spans="1:27" ht="13.5">
      <c r="A32" s="25" t="s">
        <v>43</v>
      </c>
      <c r="B32" s="24"/>
      <c r="C32" s="6">
        <v>8904478</v>
      </c>
      <c r="D32" s="6"/>
      <c r="E32" s="7">
        <v>11715000</v>
      </c>
      <c r="F32" s="8">
        <v>8616600</v>
      </c>
      <c r="G32" s="8"/>
      <c r="H32" s="8">
        <v>889645</v>
      </c>
      <c r="I32" s="8">
        <v>889645</v>
      </c>
      <c r="J32" s="8">
        <v>1779290</v>
      </c>
      <c r="K32" s="8">
        <v>23248</v>
      </c>
      <c r="L32" s="8">
        <v>889645</v>
      </c>
      <c r="M32" s="8">
        <v>-849053</v>
      </c>
      <c r="N32" s="8">
        <v>63840</v>
      </c>
      <c r="O32" s="8"/>
      <c r="P32" s="8"/>
      <c r="Q32" s="8"/>
      <c r="R32" s="8"/>
      <c r="S32" s="8"/>
      <c r="T32" s="8"/>
      <c r="U32" s="8"/>
      <c r="V32" s="8"/>
      <c r="W32" s="8">
        <v>1843130</v>
      </c>
      <c r="X32" s="8">
        <v>6462459</v>
      </c>
      <c r="Y32" s="8">
        <v>-4619329</v>
      </c>
      <c r="Z32" s="2">
        <v>-71.48</v>
      </c>
      <c r="AA32" s="6">
        <v>8616600</v>
      </c>
    </row>
    <row r="33" spans="1:27" ht="13.5">
      <c r="A33" s="25" t="s">
        <v>56</v>
      </c>
      <c r="B33" s="24"/>
      <c r="C33" s="6">
        <v>76580271</v>
      </c>
      <c r="D33" s="6"/>
      <c r="E33" s="7">
        <v>53358748</v>
      </c>
      <c r="F33" s="8">
        <v>63466094</v>
      </c>
      <c r="G33" s="8">
        <v>3311222</v>
      </c>
      <c r="H33" s="8">
        <v>9742641</v>
      </c>
      <c r="I33" s="8">
        <v>9742641</v>
      </c>
      <c r="J33" s="8">
        <v>22796504</v>
      </c>
      <c r="K33" s="8">
        <v>5406433</v>
      </c>
      <c r="L33" s="8">
        <v>9742641</v>
      </c>
      <c r="M33" s="8">
        <v>-3220825</v>
      </c>
      <c r="N33" s="8">
        <v>11928249</v>
      </c>
      <c r="O33" s="8">
        <v>3494000</v>
      </c>
      <c r="P33" s="8">
        <v>1876101</v>
      </c>
      <c r="Q33" s="8">
        <v>4674022</v>
      </c>
      <c r="R33" s="8">
        <v>10044123</v>
      </c>
      <c r="S33" s="8"/>
      <c r="T33" s="8"/>
      <c r="U33" s="8"/>
      <c r="V33" s="8"/>
      <c r="W33" s="8">
        <v>44768876</v>
      </c>
      <c r="X33" s="8">
        <v>47599614</v>
      </c>
      <c r="Y33" s="8">
        <v>-2830738</v>
      </c>
      <c r="Z33" s="2">
        <v>-5.95</v>
      </c>
      <c r="AA33" s="6">
        <v>63466094</v>
      </c>
    </row>
    <row r="34" spans="1:27" ht="13.5">
      <c r="A34" s="23" t="s">
        <v>57</v>
      </c>
      <c r="B34" s="29"/>
      <c r="C34" s="6">
        <v>546510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586294333</v>
      </c>
      <c r="D35" s="33">
        <f>SUM(D24:D34)</f>
        <v>0</v>
      </c>
      <c r="E35" s="34">
        <f t="shared" si="1"/>
        <v>608823769</v>
      </c>
      <c r="F35" s="35">
        <f t="shared" si="1"/>
        <v>606877177</v>
      </c>
      <c r="G35" s="35">
        <f t="shared" si="1"/>
        <v>21092833</v>
      </c>
      <c r="H35" s="35">
        <f t="shared" si="1"/>
        <v>35653972</v>
      </c>
      <c r="I35" s="35">
        <f t="shared" si="1"/>
        <v>35653972</v>
      </c>
      <c r="J35" s="35">
        <f t="shared" si="1"/>
        <v>92400777</v>
      </c>
      <c r="K35" s="35">
        <f t="shared" si="1"/>
        <v>26952262</v>
      </c>
      <c r="L35" s="35">
        <f t="shared" si="1"/>
        <v>35653972</v>
      </c>
      <c r="M35" s="35">
        <f t="shared" si="1"/>
        <v>64135525</v>
      </c>
      <c r="N35" s="35">
        <f t="shared" si="1"/>
        <v>126741759</v>
      </c>
      <c r="O35" s="35">
        <f t="shared" si="1"/>
        <v>23450667</v>
      </c>
      <c r="P35" s="35">
        <f t="shared" si="1"/>
        <v>22484177</v>
      </c>
      <c r="Q35" s="35">
        <f t="shared" si="1"/>
        <v>33143789</v>
      </c>
      <c r="R35" s="35">
        <f t="shared" si="1"/>
        <v>79078633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298221169</v>
      </c>
      <c r="X35" s="35">
        <f t="shared" si="1"/>
        <v>455158035</v>
      </c>
      <c r="Y35" s="35">
        <f t="shared" si="1"/>
        <v>-156936866</v>
      </c>
      <c r="Z35" s="36">
        <f>+IF(X35&lt;&gt;0,+(Y35/X35)*100,0)</f>
        <v>-34.479643098028575</v>
      </c>
      <c r="AA35" s="33">
        <f>SUM(AA24:AA34)</f>
        <v>606877177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-40075850</v>
      </c>
      <c r="D37" s="46">
        <f>+D21-D35</f>
        <v>0</v>
      </c>
      <c r="E37" s="47">
        <f t="shared" si="2"/>
        <v>53460003</v>
      </c>
      <c r="F37" s="48">
        <f t="shared" si="2"/>
        <v>54816845</v>
      </c>
      <c r="G37" s="48">
        <f t="shared" si="2"/>
        <v>110744706</v>
      </c>
      <c r="H37" s="48">
        <f t="shared" si="2"/>
        <v>-21576430</v>
      </c>
      <c r="I37" s="48">
        <f t="shared" si="2"/>
        <v>-21576430</v>
      </c>
      <c r="J37" s="48">
        <f t="shared" si="2"/>
        <v>67591846</v>
      </c>
      <c r="K37" s="48">
        <f t="shared" si="2"/>
        <v>-8196968</v>
      </c>
      <c r="L37" s="48">
        <f t="shared" si="2"/>
        <v>-21576430</v>
      </c>
      <c r="M37" s="48">
        <f t="shared" si="2"/>
        <v>27275878</v>
      </c>
      <c r="N37" s="48">
        <f t="shared" si="2"/>
        <v>-2497520</v>
      </c>
      <c r="O37" s="48">
        <f t="shared" si="2"/>
        <v>188541536</v>
      </c>
      <c r="P37" s="48">
        <f t="shared" si="2"/>
        <v>-4502354</v>
      </c>
      <c r="Q37" s="48">
        <f t="shared" si="2"/>
        <v>88064677</v>
      </c>
      <c r="R37" s="48">
        <f t="shared" si="2"/>
        <v>272103859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337198185</v>
      </c>
      <c r="X37" s="48">
        <f>IF(F21=F35,0,X21-X35)</f>
        <v>41112594</v>
      </c>
      <c r="Y37" s="48">
        <f t="shared" si="2"/>
        <v>296085591</v>
      </c>
      <c r="Z37" s="49">
        <f>+IF(X37&lt;&gt;0,+(Y37/X37)*100,0)</f>
        <v>720.1822171571076</v>
      </c>
      <c r="AA37" s="46">
        <f>+AA21-AA35</f>
        <v>54816845</v>
      </c>
    </row>
    <row r="38" spans="1:27" ht="22.5" customHeight="1">
      <c r="A38" s="50" t="s">
        <v>60</v>
      </c>
      <c r="B38" s="29"/>
      <c r="C38" s="6">
        <v>147092466</v>
      </c>
      <c r="D38" s="6"/>
      <c r="E38" s="7">
        <v>165024600</v>
      </c>
      <c r="F38" s="8">
        <v>138829821</v>
      </c>
      <c r="G38" s="8">
        <v>384744</v>
      </c>
      <c r="H38" s="8">
        <v>48601326</v>
      </c>
      <c r="I38" s="8">
        <v>48601326</v>
      </c>
      <c r="J38" s="8">
        <v>97587396</v>
      </c>
      <c r="K38" s="8">
        <v>7139321</v>
      </c>
      <c r="L38" s="8">
        <v>48601326</v>
      </c>
      <c r="M38" s="8">
        <v>106334313</v>
      </c>
      <c r="N38" s="8">
        <v>162074960</v>
      </c>
      <c r="O38" s="8">
        <v>3199898</v>
      </c>
      <c r="P38" s="8">
        <v>3723725</v>
      </c>
      <c r="Q38" s="8">
        <v>-3620413</v>
      </c>
      <c r="R38" s="8">
        <v>3303210</v>
      </c>
      <c r="S38" s="8"/>
      <c r="T38" s="8"/>
      <c r="U38" s="8"/>
      <c r="V38" s="8"/>
      <c r="W38" s="8">
        <v>262965566</v>
      </c>
      <c r="X38" s="8">
        <v>104122368</v>
      </c>
      <c r="Y38" s="8">
        <v>158843198</v>
      </c>
      <c r="Z38" s="2">
        <v>152.55</v>
      </c>
      <c r="AA38" s="6">
        <v>138829821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107016616</v>
      </c>
      <c r="D41" s="56">
        <f>SUM(D37:D40)</f>
        <v>0</v>
      </c>
      <c r="E41" s="57">
        <f t="shared" si="3"/>
        <v>218484603</v>
      </c>
      <c r="F41" s="58">
        <f t="shared" si="3"/>
        <v>193646666</v>
      </c>
      <c r="G41" s="58">
        <f t="shared" si="3"/>
        <v>111129450</v>
      </c>
      <c r="H41" s="58">
        <f t="shared" si="3"/>
        <v>27024896</v>
      </c>
      <c r="I41" s="58">
        <f t="shared" si="3"/>
        <v>27024896</v>
      </c>
      <c r="J41" s="58">
        <f t="shared" si="3"/>
        <v>165179242</v>
      </c>
      <c r="K41" s="58">
        <f t="shared" si="3"/>
        <v>-1057647</v>
      </c>
      <c r="L41" s="58">
        <f t="shared" si="3"/>
        <v>27024896</v>
      </c>
      <c r="M41" s="58">
        <f t="shared" si="3"/>
        <v>133610191</v>
      </c>
      <c r="N41" s="58">
        <f t="shared" si="3"/>
        <v>159577440</v>
      </c>
      <c r="O41" s="58">
        <f t="shared" si="3"/>
        <v>191741434</v>
      </c>
      <c r="P41" s="58">
        <f t="shared" si="3"/>
        <v>-778629</v>
      </c>
      <c r="Q41" s="58">
        <f t="shared" si="3"/>
        <v>84444264</v>
      </c>
      <c r="R41" s="58">
        <f t="shared" si="3"/>
        <v>275407069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600163751</v>
      </c>
      <c r="X41" s="58">
        <f t="shared" si="3"/>
        <v>145234962</v>
      </c>
      <c r="Y41" s="58">
        <f t="shared" si="3"/>
        <v>454928789</v>
      </c>
      <c r="Z41" s="59">
        <f>+IF(X41&lt;&gt;0,+(Y41/X41)*100,0)</f>
        <v>313.23641548513643</v>
      </c>
      <c r="AA41" s="56">
        <f>SUM(AA37:AA40)</f>
        <v>193646666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107016616</v>
      </c>
      <c r="D43" s="64">
        <f>+D41-D42</f>
        <v>0</v>
      </c>
      <c r="E43" s="65">
        <f t="shared" si="4"/>
        <v>218484603</v>
      </c>
      <c r="F43" s="66">
        <f t="shared" si="4"/>
        <v>193646666</v>
      </c>
      <c r="G43" s="66">
        <f t="shared" si="4"/>
        <v>111129450</v>
      </c>
      <c r="H43" s="66">
        <f t="shared" si="4"/>
        <v>27024896</v>
      </c>
      <c r="I43" s="66">
        <f t="shared" si="4"/>
        <v>27024896</v>
      </c>
      <c r="J43" s="66">
        <f t="shared" si="4"/>
        <v>165179242</v>
      </c>
      <c r="K43" s="66">
        <f t="shared" si="4"/>
        <v>-1057647</v>
      </c>
      <c r="L43" s="66">
        <f t="shared" si="4"/>
        <v>27024896</v>
      </c>
      <c r="M43" s="66">
        <f t="shared" si="4"/>
        <v>133610191</v>
      </c>
      <c r="N43" s="66">
        <f t="shared" si="4"/>
        <v>159577440</v>
      </c>
      <c r="O43" s="66">
        <f t="shared" si="4"/>
        <v>191741434</v>
      </c>
      <c r="P43" s="66">
        <f t="shared" si="4"/>
        <v>-778629</v>
      </c>
      <c r="Q43" s="66">
        <f t="shared" si="4"/>
        <v>84444264</v>
      </c>
      <c r="R43" s="66">
        <f t="shared" si="4"/>
        <v>275407069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600163751</v>
      </c>
      <c r="X43" s="66">
        <f t="shared" si="4"/>
        <v>145234962</v>
      </c>
      <c r="Y43" s="66">
        <f t="shared" si="4"/>
        <v>454928789</v>
      </c>
      <c r="Z43" s="67">
        <f>+IF(X43&lt;&gt;0,+(Y43/X43)*100,0)</f>
        <v>313.23641548513643</v>
      </c>
      <c r="AA43" s="64">
        <f>+AA41-AA42</f>
        <v>193646666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107016616</v>
      </c>
      <c r="D45" s="56">
        <f>SUM(D43:D44)</f>
        <v>0</v>
      </c>
      <c r="E45" s="57">
        <f t="shared" si="5"/>
        <v>218484603</v>
      </c>
      <c r="F45" s="58">
        <f t="shared" si="5"/>
        <v>193646666</v>
      </c>
      <c r="G45" s="58">
        <f t="shared" si="5"/>
        <v>111129450</v>
      </c>
      <c r="H45" s="58">
        <f t="shared" si="5"/>
        <v>27024896</v>
      </c>
      <c r="I45" s="58">
        <f t="shared" si="5"/>
        <v>27024896</v>
      </c>
      <c r="J45" s="58">
        <f t="shared" si="5"/>
        <v>165179242</v>
      </c>
      <c r="K45" s="58">
        <f t="shared" si="5"/>
        <v>-1057647</v>
      </c>
      <c r="L45" s="58">
        <f t="shared" si="5"/>
        <v>27024896</v>
      </c>
      <c r="M45" s="58">
        <f t="shared" si="5"/>
        <v>133610191</v>
      </c>
      <c r="N45" s="58">
        <f t="shared" si="5"/>
        <v>159577440</v>
      </c>
      <c r="O45" s="58">
        <f t="shared" si="5"/>
        <v>191741434</v>
      </c>
      <c r="P45" s="58">
        <f t="shared" si="5"/>
        <v>-778629</v>
      </c>
      <c r="Q45" s="58">
        <f t="shared" si="5"/>
        <v>84444264</v>
      </c>
      <c r="R45" s="58">
        <f t="shared" si="5"/>
        <v>275407069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600163751</v>
      </c>
      <c r="X45" s="58">
        <f t="shared" si="5"/>
        <v>145234962</v>
      </c>
      <c r="Y45" s="58">
        <f t="shared" si="5"/>
        <v>454928789</v>
      </c>
      <c r="Z45" s="59">
        <f>+IF(X45&lt;&gt;0,+(Y45/X45)*100,0)</f>
        <v>313.23641548513643</v>
      </c>
      <c r="AA45" s="56">
        <f>SUM(AA43:AA44)</f>
        <v>193646666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107016616</v>
      </c>
      <c r="D47" s="71">
        <f>SUM(D45:D46)</f>
        <v>0</v>
      </c>
      <c r="E47" s="72">
        <f t="shared" si="6"/>
        <v>218484603</v>
      </c>
      <c r="F47" s="73">
        <f t="shared" si="6"/>
        <v>193646666</v>
      </c>
      <c r="G47" s="73">
        <f t="shared" si="6"/>
        <v>111129450</v>
      </c>
      <c r="H47" s="74">
        <f t="shared" si="6"/>
        <v>27024896</v>
      </c>
      <c r="I47" s="74">
        <f t="shared" si="6"/>
        <v>27024896</v>
      </c>
      <c r="J47" s="74">
        <f t="shared" si="6"/>
        <v>165179242</v>
      </c>
      <c r="K47" s="74">
        <f t="shared" si="6"/>
        <v>-1057647</v>
      </c>
      <c r="L47" s="74">
        <f t="shared" si="6"/>
        <v>27024896</v>
      </c>
      <c r="M47" s="73">
        <f t="shared" si="6"/>
        <v>133610191</v>
      </c>
      <c r="N47" s="73">
        <f t="shared" si="6"/>
        <v>159577440</v>
      </c>
      <c r="O47" s="74">
        <f t="shared" si="6"/>
        <v>191741434</v>
      </c>
      <c r="P47" s="74">
        <f t="shared" si="6"/>
        <v>-778629</v>
      </c>
      <c r="Q47" s="74">
        <f t="shared" si="6"/>
        <v>84444264</v>
      </c>
      <c r="R47" s="74">
        <f t="shared" si="6"/>
        <v>275407069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600163751</v>
      </c>
      <c r="X47" s="74">
        <f t="shared" si="6"/>
        <v>145234962</v>
      </c>
      <c r="Y47" s="74">
        <f t="shared" si="6"/>
        <v>454928789</v>
      </c>
      <c r="Z47" s="75">
        <f>+IF(X47&lt;&gt;0,+(Y47/X47)*100,0)</f>
        <v>313.23641548513643</v>
      </c>
      <c r="AA47" s="76">
        <f>SUM(AA45:AA46)</f>
        <v>193646666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2353508050</v>
      </c>
      <c r="F5" s="8">
        <v>2353508050</v>
      </c>
      <c r="G5" s="8">
        <v>2462140292</v>
      </c>
      <c r="H5" s="8"/>
      <c r="I5" s="8">
        <v>-5679364</v>
      </c>
      <c r="J5" s="8">
        <v>2456460928</v>
      </c>
      <c r="K5" s="8"/>
      <c r="L5" s="8"/>
      <c r="M5" s="8"/>
      <c r="N5" s="8"/>
      <c r="O5" s="8">
        <v>-7674656</v>
      </c>
      <c r="P5" s="8"/>
      <c r="Q5" s="8"/>
      <c r="R5" s="8">
        <v>-7674656</v>
      </c>
      <c r="S5" s="8"/>
      <c r="T5" s="8"/>
      <c r="U5" s="8"/>
      <c r="V5" s="8"/>
      <c r="W5" s="8">
        <v>2448786272</v>
      </c>
      <c r="X5" s="8">
        <v>1765131048</v>
      </c>
      <c r="Y5" s="8">
        <v>683655224</v>
      </c>
      <c r="Z5" s="2">
        <v>38.73</v>
      </c>
      <c r="AA5" s="6">
        <v>2353508050</v>
      </c>
    </row>
    <row r="6" spans="1:27" ht="13.5">
      <c r="A6" s="23" t="s">
        <v>32</v>
      </c>
      <c r="B6" s="24"/>
      <c r="C6" s="6"/>
      <c r="D6" s="6"/>
      <c r="E6" s="7">
        <v>14033597570</v>
      </c>
      <c r="F6" s="8">
        <v>14033597570</v>
      </c>
      <c r="G6" s="8">
        <v>396099806</v>
      </c>
      <c r="H6" s="8"/>
      <c r="I6" s="8">
        <v>-160462909</v>
      </c>
      <c r="J6" s="8">
        <v>235636897</v>
      </c>
      <c r="K6" s="8"/>
      <c r="L6" s="8"/>
      <c r="M6" s="8"/>
      <c r="N6" s="8"/>
      <c r="O6" s="8">
        <v>304343660</v>
      </c>
      <c r="P6" s="8"/>
      <c r="Q6" s="8"/>
      <c r="R6" s="8">
        <v>304343660</v>
      </c>
      <c r="S6" s="8"/>
      <c r="T6" s="8"/>
      <c r="U6" s="8"/>
      <c r="V6" s="8"/>
      <c r="W6" s="8">
        <v>539980557</v>
      </c>
      <c r="X6" s="8">
        <v>3283948197</v>
      </c>
      <c r="Y6" s="8">
        <v>-2743967640</v>
      </c>
      <c r="Z6" s="2">
        <v>-83.56</v>
      </c>
      <c r="AA6" s="6">
        <v>14033597570</v>
      </c>
    </row>
    <row r="7" spans="1:27" ht="13.5">
      <c r="A7" s="25" t="s">
        <v>33</v>
      </c>
      <c r="B7" s="24"/>
      <c r="C7" s="6"/>
      <c r="D7" s="6"/>
      <c r="E7" s="7">
        <v>815772070</v>
      </c>
      <c r="F7" s="8">
        <v>815772070</v>
      </c>
      <c r="G7" s="8">
        <v>83678590</v>
      </c>
      <c r="H7" s="8"/>
      <c r="I7" s="8">
        <v>97148250</v>
      </c>
      <c r="J7" s="8">
        <v>180826840</v>
      </c>
      <c r="K7" s="8"/>
      <c r="L7" s="8"/>
      <c r="M7" s="8"/>
      <c r="N7" s="8"/>
      <c r="O7" s="8">
        <v>112434253</v>
      </c>
      <c r="P7" s="8"/>
      <c r="Q7" s="8"/>
      <c r="R7" s="8">
        <v>112434253</v>
      </c>
      <c r="S7" s="8"/>
      <c r="T7" s="8"/>
      <c r="U7" s="8"/>
      <c r="V7" s="8"/>
      <c r="W7" s="8">
        <v>293261093</v>
      </c>
      <c r="X7" s="8">
        <v>611829045</v>
      </c>
      <c r="Y7" s="8">
        <v>-318567952</v>
      </c>
      <c r="Z7" s="2">
        <v>-52.07</v>
      </c>
      <c r="AA7" s="6">
        <v>815772070</v>
      </c>
    </row>
    <row r="8" spans="1:27" ht="13.5">
      <c r="A8" s="25" t="s">
        <v>34</v>
      </c>
      <c r="B8" s="24"/>
      <c r="C8" s="6"/>
      <c r="D8" s="6"/>
      <c r="E8" s="7">
        <v>369745060</v>
      </c>
      <c r="F8" s="8">
        <v>369745060</v>
      </c>
      <c r="G8" s="8">
        <v>30375644</v>
      </c>
      <c r="H8" s="8"/>
      <c r="I8" s="8">
        <v>39692912</v>
      </c>
      <c r="J8" s="8">
        <v>70068556</v>
      </c>
      <c r="K8" s="8"/>
      <c r="L8" s="8"/>
      <c r="M8" s="8"/>
      <c r="N8" s="8"/>
      <c r="O8" s="8">
        <v>60351934</v>
      </c>
      <c r="P8" s="8"/>
      <c r="Q8" s="8"/>
      <c r="R8" s="8">
        <v>60351934</v>
      </c>
      <c r="S8" s="8"/>
      <c r="T8" s="8"/>
      <c r="U8" s="8"/>
      <c r="V8" s="8"/>
      <c r="W8" s="8">
        <v>130420490</v>
      </c>
      <c r="X8" s="8">
        <v>277308810</v>
      </c>
      <c r="Y8" s="8">
        <v>-146888320</v>
      </c>
      <c r="Z8" s="2">
        <v>-52.97</v>
      </c>
      <c r="AA8" s="6">
        <v>369745060</v>
      </c>
    </row>
    <row r="9" spans="1:27" ht="13.5">
      <c r="A9" s="25" t="s">
        <v>35</v>
      </c>
      <c r="B9" s="24"/>
      <c r="C9" s="6"/>
      <c r="D9" s="6"/>
      <c r="E9" s="7">
        <v>246024453</v>
      </c>
      <c r="F9" s="8">
        <v>246024453</v>
      </c>
      <c r="G9" s="8">
        <v>18878556</v>
      </c>
      <c r="H9" s="8"/>
      <c r="I9" s="8">
        <v>13737860</v>
      </c>
      <c r="J9" s="8">
        <v>32616416</v>
      </c>
      <c r="K9" s="8"/>
      <c r="L9" s="8"/>
      <c r="M9" s="8"/>
      <c r="N9" s="8"/>
      <c r="O9" s="8">
        <v>21466803</v>
      </c>
      <c r="P9" s="8"/>
      <c r="Q9" s="8"/>
      <c r="R9" s="8">
        <v>21466803</v>
      </c>
      <c r="S9" s="8"/>
      <c r="T9" s="8"/>
      <c r="U9" s="8"/>
      <c r="V9" s="8"/>
      <c r="W9" s="8">
        <v>54083219</v>
      </c>
      <c r="X9" s="8">
        <v>184518342</v>
      </c>
      <c r="Y9" s="8">
        <v>-130435123</v>
      </c>
      <c r="Z9" s="2">
        <v>-70.69</v>
      </c>
      <c r="AA9" s="6">
        <v>246024453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36797370</v>
      </c>
      <c r="F11" s="8">
        <v>36797370</v>
      </c>
      <c r="G11" s="8">
        <v>2650315</v>
      </c>
      <c r="H11" s="8"/>
      <c r="I11" s="8">
        <v>908481</v>
      </c>
      <c r="J11" s="8">
        <v>3558796</v>
      </c>
      <c r="K11" s="8"/>
      <c r="L11" s="8"/>
      <c r="M11" s="8"/>
      <c r="N11" s="8"/>
      <c r="O11" s="8">
        <v>2532712</v>
      </c>
      <c r="P11" s="8"/>
      <c r="Q11" s="8"/>
      <c r="R11" s="8">
        <v>2532712</v>
      </c>
      <c r="S11" s="8"/>
      <c r="T11" s="8"/>
      <c r="U11" s="8"/>
      <c r="V11" s="8"/>
      <c r="W11" s="8">
        <v>6091508</v>
      </c>
      <c r="X11" s="8">
        <v>27587628</v>
      </c>
      <c r="Y11" s="8">
        <v>-21496120</v>
      </c>
      <c r="Z11" s="2">
        <v>-77.92</v>
      </c>
      <c r="AA11" s="6">
        <v>36797370</v>
      </c>
    </row>
    <row r="12" spans="1:27" ht="13.5">
      <c r="A12" s="25" t="s">
        <v>37</v>
      </c>
      <c r="B12" s="29"/>
      <c r="C12" s="6"/>
      <c r="D12" s="6"/>
      <c r="E12" s="7">
        <v>113115119</v>
      </c>
      <c r="F12" s="8">
        <v>113115119</v>
      </c>
      <c r="G12" s="8">
        <v>25375379</v>
      </c>
      <c r="H12" s="8"/>
      <c r="I12" s="8">
        <v>15818473</v>
      </c>
      <c r="J12" s="8">
        <v>41193852</v>
      </c>
      <c r="K12" s="8"/>
      <c r="L12" s="8"/>
      <c r="M12" s="8"/>
      <c r="N12" s="8"/>
      <c r="O12" s="8">
        <v>14243851</v>
      </c>
      <c r="P12" s="8"/>
      <c r="Q12" s="8"/>
      <c r="R12" s="8">
        <v>14243851</v>
      </c>
      <c r="S12" s="8"/>
      <c r="T12" s="8"/>
      <c r="U12" s="8"/>
      <c r="V12" s="8"/>
      <c r="W12" s="8">
        <v>55437703</v>
      </c>
      <c r="X12" s="8">
        <v>84836331</v>
      </c>
      <c r="Y12" s="8">
        <v>-29398628</v>
      </c>
      <c r="Z12" s="2">
        <v>-34.65</v>
      </c>
      <c r="AA12" s="6">
        <v>113115119</v>
      </c>
    </row>
    <row r="13" spans="1:27" ht="13.5">
      <c r="A13" s="23" t="s">
        <v>38</v>
      </c>
      <c r="B13" s="29"/>
      <c r="C13" s="6"/>
      <c r="D13" s="6"/>
      <c r="E13" s="7">
        <v>291719670</v>
      </c>
      <c r="F13" s="8">
        <v>291719670</v>
      </c>
      <c r="G13" s="8">
        <v>25401121</v>
      </c>
      <c r="H13" s="8"/>
      <c r="I13" s="8">
        <v>-71497765</v>
      </c>
      <c r="J13" s="8">
        <v>-46096644</v>
      </c>
      <c r="K13" s="8"/>
      <c r="L13" s="8"/>
      <c r="M13" s="8"/>
      <c r="N13" s="8"/>
      <c r="O13" s="8">
        <v>28178622</v>
      </c>
      <c r="P13" s="8"/>
      <c r="Q13" s="8"/>
      <c r="R13" s="8">
        <v>28178622</v>
      </c>
      <c r="S13" s="8"/>
      <c r="T13" s="8"/>
      <c r="U13" s="8"/>
      <c r="V13" s="8"/>
      <c r="W13" s="8">
        <v>-17918022</v>
      </c>
      <c r="X13" s="8">
        <v>218789748</v>
      </c>
      <c r="Y13" s="8">
        <v>-236707770</v>
      </c>
      <c r="Z13" s="2">
        <v>-108.19</v>
      </c>
      <c r="AA13" s="6">
        <v>291719670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253517250</v>
      </c>
      <c r="F15" s="8">
        <v>253517250</v>
      </c>
      <c r="G15" s="8">
        <v>2231181</v>
      </c>
      <c r="H15" s="8"/>
      <c r="I15" s="8">
        <v>5211587</v>
      </c>
      <c r="J15" s="8">
        <v>7442768</v>
      </c>
      <c r="K15" s="8"/>
      <c r="L15" s="8"/>
      <c r="M15" s="8"/>
      <c r="N15" s="8"/>
      <c r="O15" s="8">
        <v>5808896</v>
      </c>
      <c r="P15" s="8"/>
      <c r="Q15" s="8"/>
      <c r="R15" s="8">
        <v>5808896</v>
      </c>
      <c r="S15" s="8"/>
      <c r="T15" s="8"/>
      <c r="U15" s="8"/>
      <c r="V15" s="8"/>
      <c r="W15" s="8">
        <v>13251664</v>
      </c>
      <c r="X15" s="8">
        <v>190137987</v>
      </c>
      <c r="Y15" s="8">
        <v>-176886323</v>
      </c>
      <c r="Z15" s="2">
        <v>-93.03</v>
      </c>
      <c r="AA15" s="6">
        <v>253517250</v>
      </c>
    </row>
    <row r="16" spans="1:27" ht="13.5">
      <c r="A16" s="23" t="s">
        <v>41</v>
      </c>
      <c r="B16" s="29"/>
      <c r="C16" s="6"/>
      <c r="D16" s="6"/>
      <c r="E16" s="7">
        <v>21341610</v>
      </c>
      <c r="F16" s="8">
        <v>21341610</v>
      </c>
      <c r="G16" s="8">
        <v>1992773</v>
      </c>
      <c r="H16" s="8"/>
      <c r="I16" s="8">
        <v>1631103</v>
      </c>
      <c r="J16" s="8">
        <v>3623876</v>
      </c>
      <c r="K16" s="8"/>
      <c r="L16" s="8"/>
      <c r="M16" s="8"/>
      <c r="N16" s="8"/>
      <c r="O16" s="8">
        <v>1699010</v>
      </c>
      <c r="P16" s="8"/>
      <c r="Q16" s="8"/>
      <c r="R16" s="8">
        <v>1699010</v>
      </c>
      <c r="S16" s="8"/>
      <c r="T16" s="8"/>
      <c r="U16" s="8"/>
      <c r="V16" s="8"/>
      <c r="W16" s="8">
        <v>5322886</v>
      </c>
      <c r="X16" s="8">
        <v>16006221</v>
      </c>
      <c r="Y16" s="8">
        <v>-10683335</v>
      </c>
      <c r="Z16" s="2">
        <v>-66.74</v>
      </c>
      <c r="AA16" s="6">
        <v>21341610</v>
      </c>
    </row>
    <row r="17" spans="1:27" ht="13.5">
      <c r="A17" s="23" t="s">
        <v>42</v>
      </c>
      <c r="B17" s="29"/>
      <c r="C17" s="6"/>
      <c r="D17" s="6"/>
      <c r="E17" s="7">
        <v>3094510</v>
      </c>
      <c r="F17" s="8">
        <v>3094510</v>
      </c>
      <c r="G17" s="8">
        <v>280643</v>
      </c>
      <c r="H17" s="8"/>
      <c r="I17" s="8">
        <v>289260</v>
      </c>
      <c r="J17" s="8">
        <v>569903</v>
      </c>
      <c r="K17" s="8"/>
      <c r="L17" s="8"/>
      <c r="M17" s="8"/>
      <c r="N17" s="8"/>
      <c r="O17" s="8">
        <v>298309</v>
      </c>
      <c r="P17" s="8"/>
      <c r="Q17" s="8"/>
      <c r="R17" s="8">
        <v>298309</v>
      </c>
      <c r="S17" s="8"/>
      <c r="T17" s="8"/>
      <c r="U17" s="8"/>
      <c r="V17" s="8"/>
      <c r="W17" s="8">
        <v>868212</v>
      </c>
      <c r="X17" s="8">
        <v>2320884</v>
      </c>
      <c r="Y17" s="8">
        <v>-1452672</v>
      </c>
      <c r="Z17" s="2">
        <v>-62.59</v>
      </c>
      <c r="AA17" s="6">
        <v>3094510</v>
      </c>
    </row>
    <row r="18" spans="1:27" ht="13.5">
      <c r="A18" s="23" t="s">
        <v>43</v>
      </c>
      <c r="B18" s="29"/>
      <c r="C18" s="6"/>
      <c r="D18" s="6"/>
      <c r="E18" s="7">
        <v>1219292910</v>
      </c>
      <c r="F18" s="8">
        <v>1219292910</v>
      </c>
      <c r="G18" s="8">
        <v>427913056</v>
      </c>
      <c r="H18" s="8"/>
      <c r="I18" s="8">
        <v>37324</v>
      </c>
      <c r="J18" s="8">
        <v>427950380</v>
      </c>
      <c r="K18" s="8"/>
      <c r="L18" s="8"/>
      <c r="M18" s="8"/>
      <c r="N18" s="8"/>
      <c r="O18" s="8">
        <v>-185150058</v>
      </c>
      <c r="P18" s="8"/>
      <c r="Q18" s="8"/>
      <c r="R18" s="8">
        <v>-185150058</v>
      </c>
      <c r="S18" s="8"/>
      <c r="T18" s="8"/>
      <c r="U18" s="8"/>
      <c r="V18" s="8"/>
      <c r="W18" s="8">
        <v>242800322</v>
      </c>
      <c r="X18" s="8">
        <v>914469678</v>
      </c>
      <c r="Y18" s="8">
        <v>-671669356</v>
      </c>
      <c r="Z18" s="2">
        <v>-73.45</v>
      </c>
      <c r="AA18" s="6">
        <v>1219292910</v>
      </c>
    </row>
    <row r="19" spans="1:27" ht="13.5">
      <c r="A19" s="23" t="s">
        <v>44</v>
      </c>
      <c r="B19" s="29"/>
      <c r="C19" s="6"/>
      <c r="D19" s="6"/>
      <c r="E19" s="7">
        <v>904229930</v>
      </c>
      <c r="F19" s="26">
        <v>904229930</v>
      </c>
      <c r="G19" s="26">
        <v>11792793</v>
      </c>
      <c r="H19" s="26"/>
      <c r="I19" s="26">
        <v>8607763</v>
      </c>
      <c r="J19" s="26">
        <v>20400556</v>
      </c>
      <c r="K19" s="26"/>
      <c r="L19" s="26"/>
      <c r="M19" s="26"/>
      <c r="N19" s="26"/>
      <c r="O19" s="26">
        <v>238981548</v>
      </c>
      <c r="P19" s="26"/>
      <c r="Q19" s="26"/>
      <c r="R19" s="26">
        <v>238981548</v>
      </c>
      <c r="S19" s="26"/>
      <c r="T19" s="26"/>
      <c r="U19" s="26"/>
      <c r="V19" s="26"/>
      <c r="W19" s="26">
        <v>259382104</v>
      </c>
      <c r="X19" s="26">
        <v>678172653</v>
      </c>
      <c r="Y19" s="26">
        <v>-418790549</v>
      </c>
      <c r="Z19" s="27">
        <v>-61.75</v>
      </c>
      <c r="AA19" s="28">
        <v>904229930</v>
      </c>
    </row>
    <row r="20" spans="1:27" ht="13.5">
      <c r="A20" s="23" t="s">
        <v>45</v>
      </c>
      <c r="B20" s="29"/>
      <c r="C20" s="6"/>
      <c r="D20" s="6"/>
      <c r="E20" s="7">
        <v>500000</v>
      </c>
      <c r="F20" s="8">
        <v>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375003</v>
      </c>
      <c r="Y20" s="8">
        <v>-375003</v>
      </c>
      <c r="Z20" s="2">
        <v>-100</v>
      </c>
      <c r="AA20" s="6">
        <v>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20662255572</v>
      </c>
      <c r="F21" s="35">
        <f t="shared" si="0"/>
        <v>20662255572</v>
      </c>
      <c r="G21" s="35">
        <f t="shared" si="0"/>
        <v>3488810149</v>
      </c>
      <c r="H21" s="35">
        <f t="shared" si="0"/>
        <v>0</v>
      </c>
      <c r="I21" s="35">
        <f t="shared" si="0"/>
        <v>-54557025</v>
      </c>
      <c r="J21" s="35">
        <f t="shared" si="0"/>
        <v>3434253124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597514884</v>
      </c>
      <c r="P21" s="35">
        <f t="shared" si="0"/>
        <v>0</v>
      </c>
      <c r="Q21" s="35">
        <f t="shared" si="0"/>
        <v>0</v>
      </c>
      <c r="R21" s="35">
        <f t="shared" si="0"/>
        <v>597514884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4031768008</v>
      </c>
      <c r="X21" s="35">
        <f t="shared" si="0"/>
        <v>8255431575</v>
      </c>
      <c r="Y21" s="35">
        <f t="shared" si="0"/>
        <v>-4223663567</v>
      </c>
      <c r="Z21" s="36">
        <f>+IF(X21&lt;&gt;0,+(Y21/X21)*100,0)</f>
        <v>-51.162238201944035</v>
      </c>
      <c r="AA21" s="33">
        <f>SUM(AA5:AA20)</f>
        <v>20662255572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3660995799</v>
      </c>
      <c r="F24" s="8">
        <v>3660995799</v>
      </c>
      <c r="G24" s="8">
        <v>257214610</v>
      </c>
      <c r="H24" s="8"/>
      <c r="I24" s="8">
        <v>254064441</v>
      </c>
      <c r="J24" s="8">
        <v>511279051</v>
      </c>
      <c r="K24" s="8"/>
      <c r="L24" s="8"/>
      <c r="M24" s="8"/>
      <c r="N24" s="8"/>
      <c r="O24" s="8">
        <v>258101761</v>
      </c>
      <c r="P24" s="8"/>
      <c r="Q24" s="8"/>
      <c r="R24" s="8">
        <v>258101761</v>
      </c>
      <c r="S24" s="8"/>
      <c r="T24" s="8"/>
      <c r="U24" s="8"/>
      <c r="V24" s="8"/>
      <c r="W24" s="8">
        <v>769380812</v>
      </c>
      <c r="X24" s="8">
        <v>2745750249</v>
      </c>
      <c r="Y24" s="8">
        <v>-1976369437</v>
      </c>
      <c r="Z24" s="2">
        <v>-71.98</v>
      </c>
      <c r="AA24" s="6">
        <v>3660995799</v>
      </c>
    </row>
    <row r="25" spans="1:27" ht="13.5">
      <c r="A25" s="25" t="s">
        <v>49</v>
      </c>
      <c r="B25" s="24"/>
      <c r="C25" s="6"/>
      <c r="D25" s="6"/>
      <c r="E25" s="7">
        <v>80438940</v>
      </c>
      <c r="F25" s="8">
        <v>80438940</v>
      </c>
      <c r="G25" s="8">
        <v>6085069</v>
      </c>
      <c r="H25" s="8"/>
      <c r="I25" s="8">
        <v>6157279</v>
      </c>
      <c r="J25" s="8">
        <v>12242348</v>
      </c>
      <c r="K25" s="8"/>
      <c r="L25" s="8"/>
      <c r="M25" s="8"/>
      <c r="N25" s="8"/>
      <c r="O25" s="8">
        <v>6111082</v>
      </c>
      <c r="P25" s="8"/>
      <c r="Q25" s="8"/>
      <c r="R25" s="8">
        <v>6111082</v>
      </c>
      <c r="S25" s="8"/>
      <c r="T25" s="8"/>
      <c r="U25" s="8"/>
      <c r="V25" s="8"/>
      <c r="W25" s="8">
        <v>18353430</v>
      </c>
      <c r="X25" s="8">
        <v>60329223</v>
      </c>
      <c r="Y25" s="8">
        <v>-41975793</v>
      </c>
      <c r="Z25" s="2">
        <v>-69.58</v>
      </c>
      <c r="AA25" s="6">
        <v>80438940</v>
      </c>
    </row>
    <row r="26" spans="1:27" ht="13.5">
      <c r="A26" s="25" t="s">
        <v>50</v>
      </c>
      <c r="B26" s="24"/>
      <c r="C26" s="6"/>
      <c r="D26" s="6"/>
      <c r="E26" s="7">
        <v>1158134083</v>
      </c>
      <c r="F26" s="8">
        <v>1158134083</v>
      </c>
      <c r="G26" s="8">
        <v>7062171</v>
      </c>
      <c r="H26" s="8"/>
      <c r="I26" s="8">
        <v>345947257</v>
      </c>
      <c r="J26" s="8">
        <v>353009428</v>
      </c>
      <c r="K26" s="8"/>
      <c r="L26" s="8"/>
      <c r="M26" s="8"/>
      <c r="N26" s="8"/>
      <c r="O26" s="8">
        <v>130819281</v>
      </c>
      <c r="P26" s="8"/>
      <c r="Q26" s="8"/>
      <c r="R26" s="8">
        <v>130819281</v>
      </c>
      <c r="S26" s="8"/>
      <c r="T26" s="8"/>
      <c r="U26" s="8"/>
      <c r="V26" s="8"/>
      <c r="W26" s="8">
        <v>483828709</v>
      </c>
      <c r="X26" s="8">
        <v>868600548</v>
      </c>
      <c r="Y26" s="8">
        <v>-384771839</v>
      </c>
      <c r="Z26" s="2">
        <v>-44.3</v>
      </c>
      <c r="AA26" s="6">
        <v>1158134083</v>
      </c>
    </row>
    <row r="27" spans="1:27" ht="13.5">
      <c r="A27" s="25" t="s">
        <v>51</v>
      </c>
      <c r="B27" s="24"/>
      <c r="C27" s="6"/>
      <c r="D27" s="6"/>
      <c r="E27" s="7">
        <v>614541199</v>
      </c>
      <c r="F27" s="8">
        <v>614541199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460905930</v>
      </c>
      <c r="Y27" s="8">
        <v>-460905930</v>
      </c>
      <c r="Z27" s="2">
        <v>-100</v>
      </c>
      <c r="AA27" s="6">
        <v>614541199</v>
      </c>
    </row>
    <row r="28" spans="1:27" ht="13.5">
      <c r="A28" s="25" t="s">
        <v>52</v>
      </c>
      <c r="B28" s="24"/>
      <c r="C28" s="6"/>
      <c r="D28" s="6"/>
      <c r="E28" s="7">
        <v>173360580</v>
      </c>
      <c r="F28" s="8">
        <v>173360580</v>
      </c>
      <c r="G28" s="8">
        <v>25853338</v>
      </c>
      <c r="H28" s="8"/>
      <c r="I28" s="8">
        <v>19380777</v>
      </c>
      <c r="J28" s="8">
        <v>45234115</v>
      </c>
      <c r="K28" s="8"/>
      <c r="L28" s="8"/>
      <c r="M28" s="8"/>
      <c r="N28" s="8"/>
      <c r="O28" s="8">
        <v>24539115</v>
      </c>
      <c r="P28" s="8"/>
      <c r="Q28" s="8"/>
      <c r="R28" s="8">
        <v>24539115</v>
      </c>
      <c r="S28" s="8"/>
      <c r="T28" s="8"/>
      <c r="U28" s="8"/>
      <c r="V28" s="8"/>
      <c r="W28" s="8">
        <v>69773230</v>
      </c>
      <c r="X28" s="8">
        <v>130020453</v>
      </c>
      <c r="Y28" s="8">
        <v>-60247223</v>
      </c>
      <c r="Z28" s="2">
        <v>-46.34</v>
      </c>
      <c r="AA28" s="6">
        <v>173360580</v>
      </c>
    </row>
    <row r="29" spans="1:27" ht="13.5">
      <c r="A29" s="25" t="s">
        <v>53</v>
      </c>
      <c r="B29" s="24"/>
      <c r="C29" s="6"/>
      <c r="D29" s="6"/>
      <c r="E29" s="7">
        <v>3555290420</v>
      </c>
      <c r="F29" s="8">
        <v>3555290420</v>
      </c>
      <c r="G29" s="8">
        <v>443319332</v>
      </c>
      <c r="H29" s="8"/>
      <c r="I29" s="8">
        <v>-416562535</v>
      </c>
      <c r="J29" s="8">
        <v>26756797</v>
      </c>
      <c r="K29" s="8"/>
      <c r="L29" s="8"/>
      <c r="M29" s="8"/>
      <c r="N29" s="8"/>
      <c r="O29" s="8">
        <v>252147357</v>
      </c>
      <c r="P29" s="8"/>
      <c r="Q29" s="8"/>
      <c r="R29" s="8">
        <v>252147357</v>
      </c>
      <c r="S29" s="8"/>
      <c r="T29" s="8"/>
      <c r="U29" s="8"/>
      <c r="V29" s="8"/>
      <c r="W29" s="8">
        <v>278904154</v>
      </c>
      <c r="X29" s="8">
        <v>2666467818</v>
      </c>
      <c r="Y29" s="8">
        <v>-2387563664</v>
      </c>
      <c r="Z29" s="2">
        <v>-89.54</v>
      </c>
      <c r="AA29" s="6">
        <v>3555290420</v>
      </c>
    </row>
    <row r="30" spans="1:27" ht="13.5">
      <c r="A30" s="25" t="s">
        <v>54</v>
      </c>
      <c r="B30" s="24"/>
      <c r="C30" s="6"/>
      <c r="D30" s="6"/>
      <c r="E30" s="7">
        <v>218047950</v>
      </c>
      <c r="F30" s="8">
        <v>218047950</v>
      </c>
      <c r="G30" s="8">
        <v>9060701</v>
      </c>
      <c r="H30" s="8"/>
      <c r="I30" s="8">
        <v>11400031</v>
      </c>
      <c r="J30" s="8">
        <v>20460732</v>
      </c>
      <c r="K30" s="8"/>
      <c r="L30" s="8"/>
      <c r="M30" s="8"/>
      <c r="N30" s="8"/>
      <c r="O30" s="8">
        <v>12702163</v>
      </c>
      <c r="P30" s="8"/>
      <c r="Q30" s="8"/>
      <c r="R30" s="8">
        <v>12702163</v>
      </c>
      <c r="S30" s="8"/>
      <c r="T30" s="8"/>
      <c r="U30" s="8"/>
      <c r="V30" s="8"/>
      <c r="W30" s="8">
        <v>33162895</v>
      </c>
      <c r="X30" s="8">
        <v>163536921</v>
      </c>
      <c r="Y30" s="8">
        <v>-130374026</v>
      </c>
      <c r="Z30" s="2">
        <v>-79.72</v>
      </c>
      <c r="AA30" s="6">
        <v>218047950</v>
      </c>
    </row>
    <row r="31" spans="1:27" ht="13.5">
      <c r="A31" s="25" t="s">
        <v>55</v>
      </c>
      <c r="B31" s="24"/>
      <c r="C31" s="6"/>
      <c r="D31" s="6"/>
      <c r="E31" s="7">
        <v>1289411879</v>
      </c>
      <c r="F31" s="8">
        <v>1289411879</v>
      </c>
      <c r="G31" s="8">
        <v>36470732</v>
      </c>
      <c r="H31" s="8"/>
      <c r="I31" s="8">
        <v>51743166</v>
      </c>
      <c r="J31" s="8">
        <v>88213898</v>
      </c>
      <c r="K31" s="8"/>
      <c r="L31" s="8"/>
      <c r="M31" s="8"/>
      <c r="N31" s="8"/>
      <c r="O31" s="8">
        <v>49062759</v>
      </c>
      <c r="P31" s="8"/>
      <c r="Q31" s="8"/>
      <c r="R31" s="8">
        <v>49062759</v>
      </c>
      <c r="S31" s="8"/>
      <c r="T31" s="8"/>
      <c r="U31" s="8"/>
      <c r="V31" s="8"/>
      <c r="W31" s="8">
        <v>137276657</v>
      </c>
      <c r="X31" s="8">
        <v>967059396</v>
      </c>
      <c r="Y31" s="8">
        <v>-829782739</v>
      </c>
      <c r="Z31" s="2">
        <v>-85.8</v>
      </c>
      <c r="AA31" s="6">
        <v>1289411879</v>
      </c>
    </row>
    <row r="32" spans="1:27" ht="13.5">
      <c r="A32" s="25" t="s">
        <v>43</v>
      </c>
      <c r="B32" s="24"/>
      <c r="C32" s="6"/>
      <c r="D32" s="6"/>
      <c r="E32" s="7">
        <v>92764890</v>
      </c>
      <c r="F32" s="8">
        <v>92764890</v>
      </c>
      <c r="G32" s="8">
        <v>1183281</v>
      </c>
      <c r="H32" s="8"/>
      <c r="I32" s="8">
        <v>3282289</v>
      </c>
      <c r="J32" s="8">
        <v>4465570</v>
      </c>
      <c r="K32" s="8"/>
      <c r="L32" s="8"/>
      <c r="M32" s="8"/>
      <c r="N32" s="8"/>
      <c r="O32" s="8">
        <v>52866230</v>
      </c>
      <c r="P32" s="8"/>
      <c r="Q32" s="8"/>
      <c r="R32" s="8">
        <v>52866230</v>
      </c>
      <c r="S32" s="8"/>
      <c r="T32" s="8"/>
      <c r="U32" s="8"/>
      <c r="V32" s="8"/>
      <c r="W32" s="8">
        <v>57331800</v>
      </c>
      <c r="X32" s="8">
        <v>69573672</v>
      </c>
      <c r="Y32" s="8">
        <v>-12241872</v>
      </c>
      <c r="Z32" s="2">
        <v>-17.6</v>
      </c>
      <c r="AA32" s="6">
        <v>92764890</v>
      </c>
    </row>
    <row r="33" spans="1:27" ht="13.5">
      <c r="A33" s="25" t="s">
        <v>56</v>
      </c>
      <c r="B33" s="24"/>
      <c r="C33" s="6"/>
      <c r="D33" s="6"/>
      <c r="E33" s="7">
        <v>675653743</v>
      </c>
      <c r="F33" s="8">
        <v>675653743</v>
      </c>
      <c r="G33" s="8">
        <v>-884757666</v>
      </c>
      <c r="H33" s="8"/>
      <c r="I33" s="8">
        <v>39985437</v>
      </c>
      <c r="J33" s="8">
        <v>-844772229</v>
      </c>
      <c r="K33" s="8"/>
      <c r="L33" s="8"/>
      <c r="M33" s="8"/>
      <c r="N33" s="8"/>
      <c r="O33" s="8">
        <v>45772522</v>
      </c>
      <c r="P33" s="8"/>
      <c r="Q33" s="8"/>
      <c r="R33" s="8">
        <v>45772522</v>
      </c>
      <c r="S33" s="8"/>
      <c r="T33" s="8"/>
      <c r="U33" s="8"/>
      <c r="V33" s="8"/>
      <c r="W33" s="8">
        <v>-798999707</v>
      </c>
      <c r="X33" s="8">
        <v>506742219</v>
      </c>
      <c r="Y33" s="8">
        <v>-1305741926</v>
      </c>
      <c r="Z33" s="2">
        <v>-257.67</v>
      </c>
      <c r="AA33" s="6">
        <v>675653743</v>
      </c>
    </row>
    <row r="34" spans="1:27" ht="13.5">
      <c r="A34" s="23" t="s">
        <v>57</v>
      </c>
      <c r="B34" s="29"/>
      <c r="C34" s="6"/>
      <c r="D34" s="6"/>
      <c r="E34" s="7"/>
      <c r="F34" s="8"/>
      <c r="G34" s="8">
        <v>-347043</v>
      </c>
      <c r="H34" s="8"/>
      <c r="I34" s="8">
        <v>539047</v>
      </c>
      <c r="J34" s="8">
        <v>192004</v>
      </c>
      <c r="K34" s="8"/>
      <c r="L34" s="8"/>
      <c r="M34" s="8"/>
      <c r="N34" s="8"/>
      <c r="O34" s="8">
        <v>-1456</v>
      </c>
      <c r="P34" s="8"/>
      <c r="Q34" s="8"/>
      <c r="R34" s="8">
        <v>-1456</v>
      </c>
      <c r="S34" s="8"/>
      <c r="T34" s="8"/>
      <c r="U34" s="8"/>
      <c r="V34" s="8"/>
      <c r="W34" s="8">
        <v>190548</v>
      </c>
      <c r="X34" s="8"/>
      <c r="Y34" s="8">
        <v>190548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11518639483</v>
      </c>
      <c r="F35" s="35">
        <f t="shared" si="1"/>
        <v>11518639483</v>
      </c>
      <c r="G35" s="35">
        <f t="shared" si="1"/>
        <v>-98855475</v>
      </c>
      <c r="H35" s="35">
        <f t="shared" si="1"/>
        <v>0</v>
      </c>
      <c r="I35" s="35">
        <f t="shared" si="1"/>
        <v>315937189</v>
      </c>
      <c r="J35" s="35">
        <f t="shared" si="1"/>
        <v>217081714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832120814</v>
      </c>
      <c r="P35" s="35">
        <f t="shared" si="1"/>
        <v>0</v>
      </c>
      <c r="Q35" s="35">
        <f t="shared" si="1"/>
        <v>0</v>
      </c>
      <c r="R35" s="35">
        <f t="shared" si="1"/>
        <v>832120814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1049202528</v>
      </c>
      <c r="X35" s="35">
        <f t="shared" si="1"/>
        <v>8638986429</v>
      </c>
      <c r="Y35" s="35">
        <f t="shared" si="1"/>
        <v>-7589783901</v>
      </c>
      <c r="Z35" s="36">
        <f>+IF(X35&lt;&gt;0,+(Y35/X35)*100,0)</f>
        <v>-87.85502747778422</v>
      </c>
      <c r="AA35" s="33">
        <f>SUM(AA24:AA34)</f>
        <v>11518639483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9143616089</v>
      </c>
      <c r="F37" s="48">
        <f t="shared" si="2"/>
        <v>9143616089</v>
      </c>
      <c r="G37" s="48">
        <f t="shared" si="2"/>
        <v>3587665624</v>
      </c>
      <c r="H37" s="48">
        <f t="shared" si="2"/>
        <v>0</v>
      </c>
      <c r="I37" s="48">
        <f t="shared" si="2"/>
        <v>-370494214</v>
      </c>
      <c r="J37" s="48">
        <f t="shared" si="2"/>
        <v>3217171410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-234605930</v>
      </c>
      <c r="P37" s="48">
        <f t="shared" si="2"/>
        <v>0</v>
      </c>
      <c r="Q37" s="48">
        <f t="shared" si="2"/>
        <v>0</v>
      </c>
      <c r="R37" s="48">
        <f t="shared" si="2"/>
        <v>-234605930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2982565480</v>
      </c>
      <c r="X37" s="48">
        <f>IF(F21=F35,0,X21-X35)</f>
        <v>-383554854</v>
      </c>
      <c r="Y37" s="48">
        <f t="shared" si="2"/>
        <v>3366120334</v>
      </c>
      <c r="Z37" s="49">
        <f>+IF(X37&lt;&gt;0,+(Y37/X37)*100,0)</f>
        <v>-877.6111940431863</v>
      </c>
      <c r="AA37" s="46">
        <f>+AA21-AA35</f>
        <v>9143616089</v>
      </c>
    </row>
    <row r="38" spans="1:27" ht="22.5" customHeight="1">
      <c r="A38" s="50" t="s">
        <v>60</v>
      </c>
      <c r="B38" s="29"/>
      <c r="C38" s="6"/>
      <c r="D38" s="6"/>
      <c r="E38" s="7">
        <v>1066594890</v>
      </c>
      <c r="F38" s="8">
        <v>1066594890</v>
      </c>
      <c r="G38" s="8"/>
      <c r="H38" s="8"/>
      <c r="I38" s="8">
        <v>552889</v>
      </c>
      <c r="J38" s="8">
        <v>552889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552889</v>
      </c>
      <c r="X38" s="8">
        <v>799946190</v>
      </c>
      <c r="Y38" s="8">
        <v>-799393301</v>
      </c>
      <c r="Z38" s="2">
        <v>-99.93</v>
      </c>
      <c r="AA38" s="6">
        <v>1066594890</v>
      </c>
    </row>
    <row r="39" spans="1:27" ht="57" customHeight="1">
      <c r="A39" s="50" t="s">
        <v>61</v>
      </c>
      <c r="B39" s="29"/>
      <c r="C39" s="28"/>
      <c r="D39" s="28"/>
      <c r="E39" s="7">
        <v>120890020</v>
      </c>
      <c r="F39" s="26">
        <v>120890020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90667512</v>
      </c>
      <c r="Y39" s="26">
        <v>-90667512</v>
      </c>
      <c r="Z39" s="27">
        <v>-100</v>
      </c>
      <c r="AA39" s="28">
        <v>120890020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10331100999</v>
      </c>
      <c r="F41" s="58">
        <f t="shared" si="3"/>
        <v>10331100999</v>
      </c>
      <c r="G41" s="58">
        <f t="shared" si="3"/>
        <v>3587665624</v>
      </c>
      <c r="H41" s="58">
        <f t="shared" si="3"/>
        <v>0</v>
      </c>
      <c r="I41" s="58">
        <f t="shared" si="3"/>
        <v>-369941325</v>
      </c>
      <c r="J41" s="58">
        <f t="shared" si="3"/>
        <v>3217724299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-234605930</v>
      </c>
      <c r="P41" s="58">
        <f t="shared" si="3"/>
        <v>0</v>
      </c>
      <c r="Q41" s="58">
        <f t="shared" si="3"/>
        <v>0</v>
      </c>
      <c r="R41" s="58">
        <f t="shared" si="3"/>
        <v>-234605930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2983118369</v>
      </c>
      <c r="X41" s="58">
        <f t="shared" si="3"/>
        <v>507058848</v>
      </c>
      <c r="Y41" s="58">
        <f t="shared" si="3"/>
        <v>2476059521</v>
      </c>
      <c r="Z41" s="59">
        <f>+IF(X41&lt;&gt;0,+(Y41/X41)*100,0)</f>
        <v>488.3179794152808</v>
      </c>
      <c r="AA41" s="56">
        <f>SUM(AA37:AA40)</f>
        <v>10331100999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10331100999</v>
      </c>
      <c r="F43" s="66">
        <f t="shared" si="4"/>
        <v>10331100999</v>
      </c>
      <c r="G43" s="66">
        <f t="shared" si="4"/>
        <v>3587665624</v>
      </c>
      <c r="H43" s="66">
        <f t="shared" si="4"/>
        <v>0</v>
      </c>
      <c r="I43" s="66">
        <f t="shared" si="4"/>
        <v>-369941325</v>
      </c>
      <c r="J43" s="66">
        <f t="shared" si="4"/>
        <v>3217724299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-234605930</v>
      </c>
      <c r="P43" s="66">
        <f t="shared" si="4"/>
        <v>0</v>
      </c>
      <c r="Q43" s="66">
        <f t="shared" si="4"/>
        <v>0</v>
      </c>
      <c r="R43" s="66">
        <f t="shared" si="4"/>
        <v>-234605930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2983118369</v>
      </c>
      <c r="X43" s="66">
        <f t="shared" si="4"/>
        <v>507058848</v>
      </c>
      <c r="Y43" s="66">
        <f t="shared" si="4"/>
        <v>2476059521</v>
      </c>
      <c r="Z43" s="67">
        <f>+IF(X43&lt;&gt;0,+(Y43/X43)*100,0)</f>
        <v>488.3179794152808</v>
      </c>
      <c r="AA43" s="64">
        <f>+AA41-AA42</f>
        <v>10331100999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10331100999</v>
      </c>
      <c r="F45" s="58">
        <f t="shared" si="5"/>
        <v>10331100999</v>
      </c>
      <c r="G45" s="58">
        <f t="shared" si="5"/>
        <v>3587665624</v>
      </c>
      <c r="H45" s="58">
        <f t="shared" si="5"/>
        <v>0</v>
      </c>
      <c r="I45" s="58">
        <f t="shared" si="5"/>
        <v>-369941325</v>
      </c>
      <c r="J45" s="58">
        <f t="shared" si="5"/>
        <v>3217724299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-234605930</v>
      </c>
      <c r="P45" s="58">
        <f t="shared" si="5"/>
        <v>0</v>
      </c>
      <c r="Q45" s="58">
        <f t="shared" si="5"/>
        <v>0</v>
      </c>
      <c r="R45" s="58">
        <f t="shared" si="5"/>
        <v>-234605930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2983118369</v>
      </c>
      <c r="X45" s="58">
        <f t="shared" si="5"/>
        <v>507058848</v>
      </c>
      <c r="Y45" s="58">
        <f t="shared" si="5"/>
        <v>2476059521</v>
      </c>
      <c r="Z45" s="59">
        <f>+IF(X45&lt;&gt;0,+(Y45/X45)*100,0)</f>
        <v>488.3179794152808</v>
      </c>
      <c r="AA45" s="56">
        <f>SUM(AA43:AA44)</f>
        <v>10331100999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10331100999</v>
      </c>
      <c r="F47" s="73">
        <f t="shared" si="6"/>
        <v>10331100999</v>
      </c>
      <c r="G47" s="73">
        <f t="shared" si="6"/>
        <v>3587665624</v>
      </c>
      <c r="H47" s="74">
        <f t="shared" si="6"/>
        <v>0</v>
      </c>
      <c r="I47" s="74">
        <f t="shared" si="6"/>
        <v>-369941325</v>
      </c>
      <c r="J47" s="74">
        <f t="shared" si="6"/>
        <v>3217724299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-234605930</v>
      </c>
      <c r="P47" s="74">
        <f t="shared" si="6"/>
        <v>0</v>
      </c>
      <c r="Q47" s="74">
        <f t="shared" si="6"/>
        <v>0</v>
      </c>
      <c r="R47" s="74">
        <f t="shared" si="6"/>
        <v>-234605930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2983118369</v>
      </c>
      <c r="X47" s="74">
        <f t="shared" si="6"/>
        <v>507058848</v>
      </c>
      <c r="Y47" s="74">
        <f t="shared" si="6"/>
        <v>2476059521</v>
      </c>
      <c r="Z47" s="75">
        <f>+IF(X47&lt;&gt;0,+(Y47/X47)*100,0)</f>
        <v>488.3179794152808</v>
      </c>
      <c r="AA47" s="76">
        <f>SUM(AA45:AA46)</f>
        <v>10331100999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22398747</v>
      </c>
      <c r="D5" s="6"/>
      <c r="E5" s="7">
        <v>44941560</v>
      </c>
      <c r="F5" s="8">
        <v>42441560</v>
      </c>
      <c r="G5" s="8">
        <v>35582907</v>
      </c>
      <c r="H5" s="8"/>
      <c r="I5" s="8">
        <v>-48800</v>
      </c>
      <c r="J5" s="8">
        <v>35534107</v>
      </c>
      <c r="K5" s="8">
        <v>-6490</v>
      </c>
      <c r="L5" s="8"/>
      <c r="M5" s="8"/>
      <c r="N5" s="8">
        <v>-6490</v>
      </c>
      <c r="O5" s="8"/>
      <c r="P5" s="8"/>
      <c r="Q5" s="8"/>
      <c r="R5" s="8"/>
      <c r="S5" s="8"/>
      <c r="T5" s="8"/>
      <c r="U5" s="8"/>
      <c r="V5" s="8"/>
      <c r="W5" s="8">
        <v>35527617</v>
      </c>
      <c r="X5" s="8">
        <v>32706170</v>
      </c>
      <c r="Y5" s="8">
        <v>2821447</v>
      </c>
      <c r="Z5" s="2">
        <v>8.63</v>
      </c>
      <c r="AA5" s="6">
        <v>42441560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1236778</v>
      </c>
      <c r="D9" s="6"/>
      <c r="E9" s="7">
        <v>1312272</v>
      </c>
      <c r="F9" s="8">
        <v>1312272</v>
      </c>
      <c r="G9" s="8">
        <v>106141</v>
      </c>
      <c r="H9" s="8">
        <v>106141</v>
      </c>
      <c r="I9" s="8">
        <v>99385</v>
      </c>
      <c r="J9" s="8">
        <v>311667</v>
      </c>
      <c r="K9" s="8">
        <v>91584</v>
      </c>
      <c r="L9" s="8">
        <v>106141</v>
      </c>
      <c r="M9" s="8">
        <v>106141</v>
      </c>
      <c r="N9" s="8">
        <v>303866</v>
      </c>
      <c r="O9" s="8">
        <v>106141</v>
      </c>
      <c r="P9" s="8">
        <v>212282</v>
      </c>
      <c r="Q9" s="8">
        <v>106141</v>
      </c>
      <c r="R9" s="8">
        <v>424564</v>
      </c>
      <c r="S9" s="8"/>
      <c r="T9" s="8"/>
      <c r="U9" s="8"/>
      <c r="V9" s="8"/>
      <c r="W9" s="8">
        <v>1040097</v>
      </c>
      <c r="X9" s="8">
        <v>984204</v>
      </c>
      <c r="Y9" s="8">
        <v>55893</v>
      </c>
      <c r="Z9" s="2">
        <v>5.68</v>
      </c>
      <c r="AA9" s="6">
        <v>1312272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759716</v>
      </c>
      <c r="D11" s="6"/>
      <c r="E11" s="7">
        <v>1562028</v>
      </c>
      <c r="F11" s="8">
        <v>1562030</v>
      </c>
      <c r="G11" s="8">
        <v>69432</v>
      </c>
      <c r="H11" s="8">
        <v>65712</v>
      </c>
      <c r="I11" s="8">
        <v>68266</v>
      </c>
      <c r="J11" s="8">
        <v>203410</v>
      </c>
      <c r="K11" s="8">
        <v>66377</v>
      </c>
      <c r="L11" s="8">
        <v>69459</v>
      </c>
      <c r="M11" s="8">
        <v>62392</v>
      </c>
      <c r="N11" s="8">
        <v>198228</v>
      </c>
      <c r="O11" s="8">
        <v>71439</v>
      </c>
      <c r="P11" s="8">
        <v>65460</v>
      </c>
      <c r="Q11" s="8">
        <v>63292</v>
      </c>
      <c r="R11" s="8">
        <v>200191</v>
      </c>
      <c r="S11" s="8"/>
      <c r="T11" s="8"/>
      <c r="U11" s="8"/>
      <c r="V11" s="8"/>
      <c r="W11" s="8">
        <v>601829</v>
      </c>
      <c r="X11" s="8">
        <v>1171521</v>
      </c>
      <c r="Y11" s="8">
        <v>-569692</v>
      </c>
      <c r="Z11" s="2">
        <v>-48.63</v>
      </c>
      <c r="AA11" s="6">
        <v>1562030</v>
      </c>
    </row>
    <row r="12" spans="1:27" ht="13.5">
      <c r="A12" s="25" t="s">
        <v>37</v>
      </c>
      <c r="B12" s="29"/>
      <c r="C12" s="6">
        <v>8533469</v>
      </c>
      <c r="D12" s="6"/>
      <c r="E12" s="7">
        <v>42537600</v>
      </c>
      <c r="F12" s="8">
        <v>67892015</v>
      </c>
      <c r="G12" s="8">
        <v>476822</v>
      </c>
      <c r="H12" s="8">
        <v>1216131</v>
      </c>
      <c r="I12" s="8">
        <v>4944</v>
      </c>
      <c r="J12" s="8">
        <v>1697897</v>
      </c>
      <c r="K12" s="8">
        <v>7279022</v>
      </c>
      <c r="L12" s="8">
        <v>1627812</v>
      </c>
      <c r="M12" s="8">
        <v>1319252</v>
      </c>
      <c r="N12" s="8">
        <v>10226086</v>
      </c>
      <c r="O12" s="8">
        <v>389713</v>
      </c>
      <c r="P12" s="8">
        <v>27588</v>
      </c>
      <c r="Q12" s="8">
        <v>130058</v>
      </c>
      <c r="R12" s="8">
        <v>547359</v>
      </c>
      <c r="S12" s="8"/>
      <c r="T12" s="8"/>
      <c r="U12" s="8"/>
      <c r="V12" s="8"/>
      <c r="W12" s="8">
        <v>12471342</v>
      </c>
      <c r="X12" s="8">
        <v>42044966</v>
      </c>
      <c r="Y12" s="8">
        <v>-29573624</v>
      </c>
      <c r="Z12" s="2">
        <v>-70.34</v>
      </c>
      <c r="AA12" s="6">
        <v>67892015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1020036</v>
      </c>
      <c r="D15" s="6"/>
      <c r="E15" s="7">
        <v>385452</v>
      </c>
      <c r="F15" s="8">
        <v>385452</v>
      </c>
      <c r="G15" s="8">
        <v>2489</v>
      </c>
      <c r="H15" s="8">
        <v>6240</v>
      </c>
      <c r="I15" s="8">
        <v>6290</v>
      </c>
      <c r="J15" s="8">
        <v>15019</v>
      </c>
      <c r="K15" s="8">
        <v>6052</v>
      </c>
      <c r="L15" s="8">
        <v>2200</v>
      </c>
      <c r="M15" s="8">
        <v>8858</v>
      </c>
      <c r="N15" s="8">
        <v>17110</v>
      </c>
      <c r="O15" s="8">
        <v>3350</v>
      </c>
      <c r="P15" s="8">
        <v>4050</v>
      </c>
      <c r="Q15" s="8">
        <v>5360</v>
      </c>
      <c r="R15" s="8">
        <v>12760</v>
      </c>
      <c r="S15" s="8"/>
      <c r="T15" s="8"/>
      <c r="U15" s="8"/>
      <c r="V15" s="8"/>
      <c r="W15" s="8">
        <v>44889</v>
      </c>
      <c r="X15" s="8">
        <v>289089</v>
      </c>
      <c r="Y15" s="8">
        <v>-244200</v>
      </c>
      <c r="Z15" s="2">
        <v>-84.47</v>
      </c>
      <c r="AA15" s="6">
        <v>385452</v>
      </c>
    </row>
    <row r="16" spans="1:27" ht="13.5">
      <c r="A16" s="23" t="s">
        <v>41</v>
      </c>
      <c r="B16" s="29"/>
      <c r="C16" s="6">
        <v>35069</v>
      </c>
      <c r="D16" s="6"/>
      <c r="E16" s="7">
        <v>145452</v>
      </c>
      <c r="F16" s="8">
        <v>145452</v>
      </c>
      <c r="G16" s="8"/>
      <c r="H16" s="8"/>
      <c r="I16" s="8">
        <v>273</v>
      </c>
      <c r="J16" s="8">
        <v>273</v>
      </c>
      <c r="K16" s="8"/>
      <c r="L16" s="8">
        <v>423</v>
      </c>
      <c r="M16" s="8">
        <v>141</v>
      </c>
      <c r="N16" s="8">
        <v>564</v>
      </c>
      <c r="O16" s="8">
        <v>6425</v>
      </c>
      <c r="P16" s="8">
        <v>6876</v>
      </c>
      <c r="Q16" s="8">
        <v>4003</v>
      </c>
      <c r="R16" s="8">
        <v>17304</v>
      </c>
      <c r="S16" s="8"/>
      <c r="T16" s="8"/>
      <c r="U16" s="8"/>
      <c r="V16" s="8"/>
      <c r="W16" s="8">
        <v>18141</v>
      </c>
      <c r="X16" s="8">
        <v>109089</v>
      </c>
      <c r="Y16" s="8">
        <v>-90948</v>
      </c>
      <c r="Z16" s="2">
        <v>-83.37</v>
      </c>
      <c r="AA16" s="6">
        <v>145452</v>
      </c>
    </row>
    <row r="17" spans="1:27" ht="13.5">
      <c r="A17" s="23" t="s">
        <v>42</v>
      </c>
      <c r="B17" s="29"/>
      <c r="C17" s="6">
        <v>3664453</v>
      </c>
      <c r="D17" s="6"/>
      <c r="E17" s="7">
        <v>4259712</v>
      </c>
      <c r="F17" s="8">
        <v>4259712</v>
      </c>
      <c r="G17" s="8">
        <v>334704</v>
      </c>
      <c r="H17" s="8">
        <v>299635</v>
      </c>
      <c r="I17" s="8">
        <v>307080</v>
      </c>
      <c r="J17" s="8">
        <v>941419</v>
      </c>
      <c r="K17" s="8">
        <v>431425</v>
      </c>
      <c r="L17" s="8">
        <v>308726</v>
      </c>
      <c r="M17" s="8">
        <v>282527</v>
      </c>
      <c r="N17" s="8">
        <v>1022678</v>
      </c>
      <c r="O17" s="8">
        <v>324914</v>
      </c>
      <c r="P17" s="8">
        <v>212935</v>
      </c>
      <c r="Q17" s="8">
        <v>345960</v>
      </c>
      <c r="R17" s="8">
        <v>883809</v>
      </c>
      <c r="S17" s="8"/>
      <c r="T17" s="8"/>
      <c r="U17" s="8"/>
      <c r="V17" s="8"/>
      <c r="W17" s="8">
        <v>2847906</v>
      </c>
      <c r="X17" s="8">
        <v>3194784</v>
      </c>
      <c r="Y17" s="8">
        <v>-346878</v>
      </c>
      <c r="Z17" s="2">
        <v>-10.86</v>
      </c>
      <c r="AA17" s="6">
        <v>4259712</v>
      </c>
    </row>
    <row r="18" spans="1:27" ht="13.5">
      <c r="A18" s="23" t="s">
        <v>43</v>
      </c>
      <c r="B18" s="29"/>
      <c r="C18" s="6">
        <v>231331651</v>
      </c>
      <c r="D18" s="6"/>
      <c r="E18" s="7">
        <v>261766008</v>
      </c>
      <c r="F18" s="8">
        <v>280422008</v>
      </c>
      <c r="G18" s="8">
        <v>107243000</v>
      </c>
      <c r="H18" s="8">
        <v>2052000</v>
      </c>
      <c r="I18" s="8">
        <v>81099</v>
      </c>
      <c r="J18" s="8">
        <v>109376099</v>
      </c>
      <c r="K18" s="8">
        <v>34348</v>
      </c>
      <c r="L18" s="8"/>
      <c r="M18" s="8">
        <v>86429000</v>
      </c>
      <c r="N18" s="8">
        <v>86463348</v>
      </c>
      <c r="O18" s="8">
        <v>33853</v>
      </c>
      <c r="P18" s="8">
        <v>-479000</v>
      </c>
      <c r="Q18" s="8">
        <v>74633626</v>
      </c>
      <c r="R18" s="8">
        <v>74188479</v>
      </c>
      <c r="S18" s="8"/>
      <c r="T18" s="8"/>
      <c r="U18" s="8"/>
      <c r="V18" s="8"/>
      <c r="W18" s="8">
        <v>270027926</v>
      </c>
      <c r="X18" s="8">
        <v>203786906</v>
      </c>
      <c r="Y18" s="8">
        <v>66241020</v>
      </c>
      <c r="Z18" s="2">
        <v>32.51</v>
      </c>
      <c r="AA18" s="6">
        <v>280422008</v>
      </c>
    </row>
    <row r="19" spans="1:27" ht="13.5">
      <c r="A19" s="23" t="s">
        <v>44</v>
      </c>
      <c r="B19" s="29"/>
      <c r="C19" s="6">
        <v>8168089</v>
      </c>
      <c r="D19" s="6"/>
      <c r="E19" s="7">
        <v>6338892</v>
      </c>
      <c r="F19" s="26">
        <v>23338893</v>
      </c>
      <c r="G19" s="26">
        <v>165730</v>
      </c>
      <c r="H19" s="26">
        <v>1374360</v>
      </c>
      <c r="I19" s="26">
        <v>54703</v>
      </c>
      <c r="J19" s="26">
        <v>1594793</v>
      </c>
      <c r="K19" s="26">
        <v>34862</v>
      </c>
      <c r="L19" s="26">
        <v>7097</v>
      </c>
      <c r="M19" s="26">
        <v>6548</v>
      </c>
      <c r="N19" s="26">
        <v>48507</v>
      </c>
      <c r="O19" s="26">
        <v>151891</v>
      </c>
      <c r="P19" s="26">
        <v>8033616</v>
      </c>
      <c r="Q19" s="26">
        <v>3360456</v>
      </c>
      <c r="R19" s="26">
        <v>11545963</v>
      </c>
      <c r="S19" s="26"/>
      <c r="T19" s="26"/>
      <c r="U19" s="26"/>
      <c r="V19" s="26"/>
      <c r="W19" s="26">
        <v>13189263</v>
      </c>
      <c r="X19" s="26">
        <v>11554169</v>
      </c>
      <c r="Y19" s="26">
        <v>1635094</v>
      </c>
      <c r="Z19" s="27">
        <v>14.15</v>
      </c>
      <c r="AA19" s="28">
        <v>23338893</v>
      </c>
    </row>
    <row r="20" spans="1:27" ht="13.5">
      <c r="A20" s="23" t="s">
        <v>45</v>
      </c>
      <c r="B20" s="29"/>
      <c r="C20" s="6">
        <v>-2543457</v>
      </c>
      <c r="D20" s="6"/>
      <c r="E20" s="7">
        <v>1200000</v>
      </c>
      <c r="F20" s="8">
        <v>1200000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900000</v>
      </c>
      <c r="Y20" s="8">
        <v>-900000</v>
      </c>
      <c r="Z20" s="2">
        <v>-100</v>
      </c>
      <c r="AA20" s="6">
        <v>1200000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274604551</v>
      </c>
      <c r="D21" s="33">
        <f t="shared" si="0"/>
        <v>0</v>
      </c>
      <c r="E21" s="34">
        <f t="shared" si="0"/>
        <v>364448976</v>
      </c>
      <c r="F21" s="35">
        <f t="shared" si="0"/>
        <v>422959394</v>
      </c>
      <c r="G21" s="35">
        <f t="shared" si="0"/>
        <v>143981225</v>
      </c>
      <c r="H21" s="35">
        <f t="shared" si="0"/>
        <v>5120219</v>
      </c>
      <c r="I21" s="35">
        <f t="shared" si="0"/>
        <v>573240</v>
      </c>
      <c r="J21" s="35">
        <f t="shared" si="0"/>
        <v>149674684</v>
      </c>
      <c r="K21" s="35">
        <f t="shared" si="0"/>
        <v>7937180</v>
      </c>
      <c r="L21" s="35">
        <f t="shared" si="0"/>
        <v>2121858</v>
      </c>
      <c r="M21" s="35">
        <f t="shared" si="0"/>
        <v>88214859</v>
      </c>
      <c r="N21" s="35">
        <f t="shared" si="0"/>
        <v>98273897</v>
      </c>
      <c r="O21" s="35">
        <f t="shared" si="0"/>
        <v>1087726</v>
      </c>
      <c r="P21" s="35">
        <f t="shared" si="0"/>
        <v>8083807</v>
      </c>
      <c r="Q21" s="35">
        <f t="shared" si="0"/>
        <v>78648896</v>
      </c>
      <c r="R21" s="35">
        <f t="shared" si="0"/>
        <v>87820429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335769010</v>
      </c>
      <c r="X21" s="35">
        <f t="shared" si="0"/>
        <v>296740898</v>
      </c>
      <c r="Y21" s="35">
        <f t="shared" si="0"/>
        <v>39028112</v>
      </c>
      <c r="Z21" s="36">
        <f>+IF(X21&lt;&gt;0,+(Y21/X21)*100,0)</f>
        <v>13.152252440780845</v>
      </c>
      <c r="AA21" s="33">
        <f>SUM(AA5:AA20)</f>
        <v>422959394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115416023</v>
      </c>
      <c r="D24" s="6"/>
      <c r="E24" s="7">
        <v>151968636</v>
      </c>
      <c r="F24" s="8">
        <v>148894549</v>
      </c>
      <c r="G24" s="8">
        <v>191092</v>
      </c>
      <c r="H24" s="8">
        <v>20692414</v>
      </c>
      <c r="I24" s="8">
        <v>11921757</v>
      </c>
      <c r="J24" s="8">
        <v>32805263</v>
      </c>
      <c r="K24" s="8">
        <v>-1099062</v>
      </c>
      <c r="L24" s="8">
        <v>20337701</v>
      </c>
      <c r="M24" s="8">
        <v>10266541</v>
      </c>
      <c r="N24" s="8">
        <v>29505180</v>
      </c>
      <c r="O24" s="8">
        <v>10637158</v>
      </c>
      <c r="P24" s="8">
        <v>10315096</v>
      </c>
      <c r="Q24" s="8">
        <v>10474132</v>
      </c>
      <c r="R24" s="8">
        <v>31426386</v>
      </c>
      <c r="S24" s="8"/>
      <c r="T24" s="8"/>
      <c r="U24" s="8"/>
      <c r="V24" s="8"/>
      <c r="W24" s="8">
        <v>93736829</v>
      </c>
      <c r="X24" s="8">
        <v>113797186</v>
      </c>
      <c r="Y24" s="8">
        <v>-20060357</v>
      </c>
      <c r="Z24" s="2">
        <v>-17.63</v>
      </c>
      <c r="AA24" s="6">
        <v>148894549</v>
      </c>
    </row>
    <row r="25" spans="1:27" ht="13.5">
      <c r="A25" s="25" t="s">
        <v>49</v>
      </c>
      <c r="B25" s="24"/>
      <c r="C25" s="6">
        <v>22596308</v>
      </c>
      <c r="D25" s="6"/>
      <c r="E25" s="7">
        <v>24790656</v>
      </c>
      <c r="F25" s="8">
        <v>24790656</v>
      </c>
      <c r="G25" s="8"/>
      <c r="H25" s="8">
        <v>3607076</v>
      </c>
      <c r="I25" s="8">
        <v>1803537</v>
      </c>
      <c r="J25" s="8">
        <v>5410613</v>
      </c>
      <c r="K25" s="8"/>
      <c r="L25" s="8">
        <v>3599281</v>
      </c>
      <c r="M25" s="8">
        <v>1778308</v>
      </c>
      <c r="N25" s="8">
        <v>5377589</v>
      </c>
      <c r="O25" s="8">
        <v>1798535</v>
      </c>
      <c r="P25" s="8">
        <v>1798535</v>
      </c>
      <c r="Q25" s="8">
        <v>1798535</v>
      </c>
      <c r="R25" s="8">
        <v>5395605</v>
      </c>
      <c r="S25" s="8"/>
      <c r="T25" s="8"/>
      <c r="U25" s="8"/>
      <c r="V25" s="8"/>
      <c r="W25" s="8">
        <v>16183807</v>
      </c>
      <c r="X25" s="8">
        <v>18592992</v>
      </c>
      <c r="Y25" s="8">
        <v>-2409185</v>
      </c>
      <c r="Z25" s="2">
        <v>-12.96</v>
      </c>
      <c r="AA25" s="6">
        <v>24790656</v>
      </c>
    </row>
    <row r="26" spans="1:27" ht="13.5">
      <c r="A26" s="25" t="s">
        <v>50</v>
      </c>
      <c r="B26" s="24"/>
      <c r="C26" s="6">
        <v>-24174320</v>
      </c>
      <c r="D26" s="6"/>
      <c r="E26" s="7"/>
      <c r="F26" s="8">
        <v>450000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180000</v>
      </c>
      <c r="Y26" s="8">
        <v>-180000</v>
      </c>
      <c r="Z26" s="2">
        <v>-100</v>
      </c>
      <c r="AA26" s="6">
        <v>450000</v>
      </c>
    </row>
    <row r="27" spans="1:27" ht="13.5">
      <c r="A27" s="25" t="s">
        <v>51</v>
      </c>
      <c r="B27" s="24"/>
      <c r="C27" s="6">
        <v>47758606</v>
      </c>
      <c r="D27" s="6"/>
      <c r="E27" s="7"/>
      <c r="F27" s="8">
        <v>21885400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8754160</v>
      </c>
      <c r="Y27" s="8">
        <v>-8754160</v>
      </c>
      <c r="Z27" s="2">
        <v>-100</v>
      </c>
      <c r="AA27" s="6">
        <v>21885400</v>
      </c>
    </row>
    <row r="28" spans="1:27" ht="13.5">
      <c r="A28" s="25" t="s">
        <v>52</v>
      </c>
      <c r="B28" s="24"/>
      <c r="C28" s="6">
        <v>231131</v>
      </c>
      <c r="D28" s="6"/>
      <c r="E28" s="7">
        <v>920172</v>
      </c>
      <c r="F28" s="8">
        <v>7864543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3467877</v>
      </c>
      <c r="Y28" s="8">
        <v>-3467877</v>
      </c>
      <c r="Z28" s="2">
        <v>-100</v>
      </c>
      <c r="AA28" s="6">
        <v>7864543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4595526</v>
      </c>
      <c r="D30" s="6"/>
      <c r="E30" s="7">
        <v>5462400</v>
      </c>
      <c r="F30" s="8">
        <v>5369525</v>
      </c>
      <c r="G30" s="8"/>
      <c r="H30" s="8">
        <v>174842</v>
      </c>
      <c r="I30" s="8"/>
      <c r="J30" s="8">
        <v>174842</v>
      </c>
      <c r="K30" s="8"/>
      <c r="L30" s="8">
        <v>513734</v>
      </c>
      <c r="M30" s="8">
        <v>266192</v>
      </c>
      <c r="N30" s="8">
        <v>779926</v>
      </c>
      <c r="O30" s="8">
        <v>796779</v>
      </c>
      <c r="P30" s="8">
        <v>753225</v>
      </c>
      <c r="Q30" s="8">
        <v>310496</v>
      </c>
      <c r="R30" s="8">
        <v>1860500</v>
      </c>
      <c r="S30" s="8"/>
      <c r="T30" s="8"/>
      <c r="U30" s="8"/>
      <c r="V30" s="8"/>
      <c r="W30" s="8">
        <v>2815268</v>
      </c>
      <c r="X30" s="8">
        <v>4041650</v>
      </c>
      <c r="Y30" s="8">
        <v>-1226382</v>
      </c>
      <c r="Z30" s="2">
        <v>-30.34</v>
      </c>
      <c r="AA30" s="6">
        <v>5369525</v>
      </c>
    </row>
    <row r="31" spans="1:27" ht="13.5">
      <c r="A31" s="25" t="s">
        <v>55</v>
      </c>
      <c r="B31" s="24"/>
      <c r="C31" s="6">
        <v>25402564</v>
      </c>
      <c r="D31" s="6"/>
      <c r="E31" s="7">
        <v>45072252</v>
      </c>
      <c r="F31" s="8">
        <v>47342505</v>
      </c>
      <c r="G31" s="8">
        <v>463475</v>
      </c>
      <c r="H31" s="8">
        <v>2003761</v>
      </c>
      <c r="I31" s="8">
        <v>3024908</v>
      </c>
      <c r="J31" s="8">
        <v>5492144</v>
      </c>
      <c r="K31" s="8">
        <v>1945559</v>
      </c>
      <c r="L31" s="8">
        <v>1435275</v>
      </c>
      <c r="M31" s="8">
        <v>2189996</v>
      </c>
      <c r="N31" s="8">
        <v>5570830</v>
      </c>
      <c r="O31" s="8">
        <v>487366</v>
      </c>
      <c r="P31" s="8">
        <v>1114316</v>
      </c>
      <c r="Q31" s="8">
        <v>3849510</v>
      </c>
      <c r="R31" s="8">
        <v>5451192</v>
      </c>
      <c r="S31" s="8"/>
      <c r="T31" s="8"/>
      <c r="U31" s="8"/>
      <c r="V31" s="8"/>
      <c r="W31" s="8">
        <v>16514166</v>
      </c>
      <c r="X31" s="8">
        <v>33920452</v>
      </c>
      <c r="Y31" s="8">
        <v>-17406286</v>
      </c>
      <c r="Z31" s="2">
        <v>-51.32</v>
      </c>
      <c r="AA31" s="6">
        <v>47342505</v>
      </c>
    </row>
    <row r="32" spans="1:27" ht="13.5">
      <c r="A32" s="25" t="s">
        <v>43</v>
      </c>
      <c r="B32" s="24"/>
      <c r="C32" s="6"/>
      <c r="D32" s="6"/>
      <c r="E32" s="7">
        <v>1500000</v>
      </c>
      <c r="F32" s="8">
        <v>2000000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1325000</v>
      </c>
      <c r="Y32" s="8">
        <v>-1325000</v>
      </c>
      <c r="Z32" s="2">
        <v>-100</v>
      </c>
      <c r="AA32" s="6">
        <v>2000000</v>
      </c>
    </row>
    <row r="33" spans="1:27" ht="13.5">
      <c r="A33" s="25" t="s">
        <v>56</v>
      </c>
      <c r="B33" s="24"/>
      <c r="C33" s="6">
        <v>46904007</v>
      </c>
      <c r="D33" s="6"/>
      <c r="E33" s="7">
        <v>78206268</v>
      </c>
      <c r="F33" s="8">
        <v>79749098</v>
      </c>
      <c r="G33" s="8">
        <v>3946498</v>
      </c>
      <c r="H33" s="8">
        <v>4688525</v>
      </c>
      <c r="I33" s="8">
        <v>4128874</v>
      </c>
      <c r="J33" s="8">
        <v>12763897</v>
      </c>
      <c r="K33" s="8">
        <v>7117903</v>
      </c>
      <c r="L33" s="8">
        <v>3461970</v>
      </c>
      <c r="M33" s="8">
        <v>5173502</v>
      </c>
      <c r="N33" s="8">
        <v>15753375</v>
      </c>
      <c r="O33" s="8">
        <v>1740058</v>
      </c>
      <c r="P33" s="8">
        <v>4493457</v>
      </c>
      <c r="Q33" s="8">
        <v>4695892</v>
      </c>
      <c r="R33" s="8">
        <v>10929407</v>
      </c>
      <c r="S33" s="8"/>
      <c r="T33" s="8"/>
      <c r="U33" s="8"/>
      <c r="V33" s="8"/>
      <c r="W33" s="8">
        <v>39446679</v>
      </c>
      <c r="X33" s="8">
        <v>59594988</v>
      </c>
      <c r="Y33" s="8">
        <v>-20148309</v>
      </c>
      <c r="Z33" s="2">
        <v>-33.81</v>
      </c>
      <c r="AA33" s="6">
        <v>79749098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238729845</v>
      </c>
      <c r="D35" s="33">
        <f>SUM(D24:D34)</f>
        <v>0</v>
      </c>
      <c r="E35" s="34">
        <f t="shared" si="1"/>
        <v>307920384</v>
      </c>
      <c r="F35" s="35">
        <f t="shared" si="1"/>
        <v>338346276</v>
      </c>
      <c r="G35" s="35">
        <f t="shared" si="1"/>
        <v>4601065</v>
      </c>
      <c r="H35" s="35">
        <f t="shared" si="1"/>
        <v>31166618</v>
      </c>
      <c r="I35" s="35">
        <f t="shared" si="1"/>
        <v>20879076</v>
      </c>
      <c r="J35" s="35">
        <f t="shared" si="1"/>
        <v>56646759</v>
      </c>
      <c r="K35" s="35">
        <f t="shared" si="1"/>
        <v>7964400</v>
      </c>
      <c r="L35" s="35">
        <f t="shared" si="1"/>
        <v>29347961</v>
      </c>
      <c r="M35" s="35">
        <f t="shared" si="1"/>
        <v>19674539</v>
      </c>
      <c r="N35" s="35">
        <f t="shared" si="1"/>
        <v>56986900</v>
      </c>
      <c r="O35" s="35">
        <f t="shared" si="1"/>
        <v>15459896</v>
      </c>
      <c r="P35" s="35">
        <f t="shared" si="1"/>
        <v>18474629</v>
      </c>
      <c r="Q35" s="35">
        <f t="shared" si="1"/>
        <v>21128565</v>
      </c>
      <c r="R35" s="35">
        <f t="shared" si="1"/>
        <v>55063090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168696749</v>
      </c>
      <c r="X35" s="35">
        <f t="shared" si="1"/>
        <v>243674305</v>
      </c>
      <c r="Y35" s="35">
        <f t="shared" si="1"/>
        <v>-74977556</v>
      </c>
      <c r="Z35" s="36">
        <f>+IF(X35&lt;&gt;0,+(Y35/X35)*100,0)</f>
        <v>-30.769578269649728</v>
      </c>
      <c r="AA35" s="33">
        <f>SUM(AA24:AA34)</f>
        <v>338346276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35874706</v>
      </c>
      <c r="D37" s="46">
        <f>+D21-D35</f>
        <v>0</v>
      </c>
      <c r="E37" s="47">
        <f t="shared" si="2"/>
        <v>56528592</v>
      </c>
      <c r="F37" s="48">
        <f t="shared" si="2"/>
        <v>84613118</v>
      </c>
      <c r="G37" s="48">
        <f t="shared" si="2"/>
        <v>139380160</v>
      </c>
      <c r="H37" s="48">
        <f t="shared" si="2"/>
        <v>-26046399</v>
      </c>
      <c r="I37" s="48">
        <f t="shared" si="2"/>
        <v>-20305836</v>
      </c>
      <c r="J37" s="48">
        <f t="shared" si="2"/>
        <v>93027925</v>
      </c>
      <c r="K37" s="48">
        <f t="shared" si="2"/>
        <v>-27220</v>
      </c>
      <c r="L37" s="48">
        <f t="shared" si="2"/>
        <v>-27226103</v>
      </c>
      <c r="M37" s="48">
        <f t="shared" si="2"/>
        <v>68540320</v>
      </c>
      <c r="N37" s="48">
        <f t="shared" si="2"/>
        <v>41286997</v>
      </c>
      <c r="O37" s="48">
        <f t="shared" si="2"/>
        <v>-14372170</v>
      </c>
      <c r="P37" s="48">
        <f t="shared" si="2"/>
        <v>-10390822</v>
      </c>
      <c r="Q37" s="48">
        <f t="shared" si="2"/>
        <v>57520331</v>
      </c>
      <c r="R37" s="48">
        <f t="shared" si="2"/>
        <v>32757339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167072261</v>
      </c>
      <c r="X37" s="48">
        <f>IF(F21=F35,0,X21-X35)</f>
        <v>53066593</v>
      </c>
      <c r="Y37" s="48">
        <f t="shared" si="2"/>
        <v>114005668</v>
      </c>
      <c r="Z37" s="49">
        <f>+IF(X37&lt;&gt;0,+(Y37/X37)*100,0)</f>
        <v>214.83509973967992</v>
      </c>
      <c r="AA37" s="46">
        <f>+AA21-AA35</f>
        <v>84613118</v>
      </c>
    </row>
    <row r="38" spans="1:27" ht="22.5" customHeight="1">
      <c r="A38" s="50" t="s">
        <v>60</v>
      </c>
      <c r="B38" s="29"/>
      <c r="C38" s="6">
        <v>70284536</v>
      </c>
      <c r="D38" s="6"/>
      <c r="E38" s="7">
        <v>103158012</v>
      </c>
      <c r="F38" s="8">
        <v>57688009</v>
      </c>
      <c r="G38" s="8"/>
      <c r="H38" s="8"/>
      <c r="I38" s="8"/>
      <c r="J38" s="8"/>
      <c r="K38" s="8"/>
      <c r="L38" s="8">
        <v>2000000</v>
      </c>
      <c r="M38" s="8"/>
      <c r="N38" s="8">
        <v>2000000</v>
      </c>
      <c r="O38" s="8"/>
      <c r="P38" s="8">
        <v>-2000000</v>
      </c>
      <c r="Q38" s="8">
        <v>28438261</v>
      </c>
      <c r="R38" s="8">
        <v>26438261</v>
      </c>
      <c r="S38" s="8"/>
      <c r="T38" s="8"/>
      <c r="U38" s="8"/>
      <c r="V38" s="8"/>
      <c r="W38" s="8">
        <v>28438261</v>
      </c>
      <c r="X38" s="8">
        <v>59180507</v>
      </c>
      <c r="Y38" s="8">
        <v>-30742246</v>
      </c>
      <c r="Z38" s="2">
        <v>-51.95</v>
      </c>
      <c r="AA38" s="6">
        <v>57688009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106159242</v>
      </c>
      <c r="D41" s="56">
        <f>SUM(D37:D40)</f>
        <v>0</v>
      </c>
      <c r="E41" s="57">
        <f t="shared" si="3"/>
        <v>159686604</v>
      </c>
      <c r="F41" s="58">
        <f t="shared" si="3"/>
        <v>142301127</v>
      </c>
      <c r="G41" s="58">
        <f t="shared" si="3"/>
        <v>139380160</v>
      </c>
      <c r="H41" s="58">
        <f t="shared" si="3"/>
        <v>-26046399</v>
      </c>
      <c r="I41" s="58">
        <f t="shared" si="3"/>
        <v>-20305836</v>
      </c>
      <c r="J41" s="58">
        <f t="shared" si="3"/>
        <v>93027925</v>
      </c>
      <c r="K41" s="58">
        <f t="shared" si="3"/>
        <v>-27220</v>
      </c>
      <c r="L41" s="58">
        <f t="shared" si="3"/>
        <v>-25226103</v>
      </c>
      <c r="M41" s="58">
        <f t="shared" si="3"/>
        <v>68540320</v>
      </c>
      <c r="N41" s="58">
        <f t="shared" si="3"/>
        <v>43286997</v>
      </c>
      <c r="O41" s="58">
        <f t="shared" si="3"/>
        <v>-14372170</v>
      </c>
      <c r="P41" s="58">
        <f t="shared" si="3"/>
        <v>-12390822</v>
      </c>
      <c r="Q41" s="58">
        <f t="shared" si="3"/>
        <v>85958592</v>
      </c>
      <c r="R41" s="58">
        <f t="shared" si="3"/>
        <v>59195600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195510522</v>
      </c>
      <c r="X41" s="58">
        <f t="shared" si="3"/>
        <v>112247100</v>
      </c>
      <c r="Y41" s="58">
        <f t="shared" si="3"/>
        <v>83263422</v>
      </c>
      <c r="Z41" s="59">
        <f>+IF(X41&lt;&gt;0,+(Y41/X41)*100,0)</f>
        <v>74.1786843490834</v>
      </c>
      <c r="AA41" s="56">
        <f>SUM(AA37:AA40)</f>
        <v>142301127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106159242</v>
      </c>
      <c r="D43" s="64">
        <f>+D41-D42</f>
        <v>0</v>
      </c>
      <c r="E43" s="65">
        <f t="shared" si="4"/>
        <v>159686604</v>
      </c>
      <c r="F43" s="66">
        <f t="shared" si="4"/>
        <v>142301127</v>
      </c>
      <c r="G43" s="66">
        <f t="shared" si="4"/>
        <v>139380160</v>
      </c>
      <c r="H43" s="66">
        <f t="shared" si="4"/>
        <v>-26046399</v>
      </c>
      <c r="I43" s="66">
        <f t="shared" si="4"/>
        <v>-20305836</v>
      </c>
      <c r="J43" s="66">
        <f t="shared" si="4"/>
        <v>93027925</v>
      </c>
      <c r="K43" s="66">
        <f t="shared" si="4"/>
        <v>-27220</v>
      </c>
      <c r="L43" s="66">
        <f t="shared" si="4"/>
        <v>-25226103</v>
      </c>
      <c r="M43" s="66">
        <f t="shared" si="4"/>
        <v>68540320</v>
      </c>
      <c r="N43" s="66">
        <f t="shared" si="4"/>
        <v>43286997</v>
      </c>
      <c r="O43" s="66">
        <f t="shared" si="4"/>
        <v>-14372170</v>
      </c>
      <c r="P43" s="66">
        <f t="shared" si="4"/>
        <v>-12390822</v>
      </c>
      <c r="Q43" s="66">
        <f t="shared" si="4"/>
        <v>85958592</v>
      </c>
      <c r="R43" s="66">
        <f t="shared" si="4"/>
        <v>59195600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195510522</v>
      </c>
      <c r="X43" s="66">
        <f t="shared" si="4"/>
        <v>112247100</v>
      </c>
      <c r="Y43" s="66">
        <f t="shared" si="4"/>
        <v>83263422</v>
      </c>
      <c r="Z43" s="67">
        <f>+IF(X43&lt;&gt;0,+(Y43/X43)*100,0)</f>
        <v>74.1786843490834</v>
      </c>
      <c r="AA43" s="64">
        <f>+AA41-AA42</f>
        <v>142301127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106159242</v>
      </c>
      <c r="D45" s="56">
        <f>SUM(D43:D44)</f>
        <v>0</v>
      </c>
      <c r="E45" s="57">
        <f t="shared" si="5"/>
        <v>159686604</v>
      </c>
      <c r="F45" s="58">
        <f t="shared" si="5"/>
        <v>142301127</v>
      </c>
      <c r="G45" s="58">
        <f t="shared" si="5"/>
        <v>139380160</v>
      </c>
      <c r="H45" s="58">
        <f t="shared" si="5"/>
        <v>-26046399</v>
      </c>
      <c r="I45" s="58">
        <f t="shared" si="5"/>
        <v>-20305836</v>
      </c>
      <c r="J45" s="58">
        <f t="shared" si="5"/>
        <v>93027925</v>
      </c>
      <c r="K45" s="58">
        <f t="shared" si="5"/>
        <v>-27220</v>
      </c>
      <c r="L45" s="58">
        <f t="shared" si="5"/>
        <v>-25226103</v>
      </c>
      <c r="M45" s="58">
        <f t="shared" si="5"/>
        <v>68540320</v>
      </c>
      <c r="N45" s="58">
        <f t="shared" si="5"/>
        <v>43286997</v>
      </c>
      <c r="O45" s="58">
        <f t="shared" si="5"/>
        <v>-14372170</v>
      </c>
      <c r="P45" s="58">
        <f t="shared" si="5"/>
        <v>-12390822</v>
      </c>
      <c r="Q45" s="58">
        <f t="shared" si="5"/>
        <v>85958592</v>
      </c>
      <c r="R45" s="58">
        <f t="shared" si="5"/>
        <v>59195600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195510522</v>
      </c>
      <c r="X45" s="58">
        <f t="shared" si="5"/>
        <v>112247100</v>
      </c>
      <c r="Y45" s="58">
        <f t="shared" si="5"/>
        <v>83263422</v>
      </c>
      <c r="Z45" s="59">
        <f>+IF(X45&lt;&gt;0,+(Y45/X45)*100,0)</f>
        <v>74.1786843490834</v>
      </c>
      <c r="AA45" s="56">
        <f>SUM(AA43:AA44)</f>
        <v>142301127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106159242</v>
      </c>
      <c r="D47" s="71">
        <f>SUM(D45:D46)</f>
        <v>0</v>
      </c>
      <c r="E47" s="72">
        <f t="shared" si="6"/>
        <v>159686604</v>
      </c>
      <c r="F47" s="73">
        <f t="shared" si="6"/>
        <v>142301127</v>
      </c>
      <c r="G47" s="73">
        <f t="shared" si="6"/>
        <v>139380160</v>
      </c>
      <c r="H47" s="74">
        <f t="shared" si="6"/>
        <v>-26046399</v>
      </c>
      <c r="I47" s="74">
        <f t="shared" si="6"/>
        <v>-20305836</v>
      </c>
      <c r="J47" s="74">
        <f t="shared" si="6"/>
        <v>93027925</v>
      </c>
      <c r="K47" s="74">
        <f t="shared" si="6"/>
        <v>-27220</v>
      </c>
      <c r="L47" s="74">
        <f t="shared" si="6"/>
        <v>-25226103</v>
      </c>
      <c r="M47" s="73">
        <f t="shared" si="6"/>
        <v>68540320</v>
      </c>
      <c r="N47" s="73">
        <f t="shared" si="6"/>
        <v>43286997</v>
      </c>
      <c r="O47" s="74">
        <f t="shared" si="6"/>
        <v>-14372170</v>
      </c>
      <c r="P47" s="74">
        <f t="shared" si="6"/>
        <v>-12390822</v>
      </c>
      <c r="Q47" s="74">
        <f t="shared" si="6"/>
        <v>85958592</v>
      </c>
      <c r="R47" s="74">
        <f t="shared" si="6"/>
        <v>59195600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195510522</v>
      </c>
      <c r="X47" s="74">
        <f t="shared" si="6"/>
        <v>112247100</v>
      </c>
      <c r="Y47" s="74">
        <f t="shared" si="6"/>
        <v>83263422</v>
      </c>
      <c r="Z47" s="75">
        <f>+IF(X47&lt;&gt;0,+(Y47/X47)*100,0)</f>
        <v>74.1786843490834</v>
      </c>
      <c r="AA47" s="76">
        <f>SUM(AA45:AA46)</f>
        <v>142301127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9079262</v>
      </c>
      <c r="D5" s="6"/>
      <c r="E5" s="7">
        <v>8853634</v>
      </c>
      <c r="F5" s="8">
        <v>8038805</v>
      </c>
      <c r="G5" s="8">
        <v>10251407</v>
      </c>
      <c r="H5" s="8"/>
      <c r="I5" s="8"/>
      <c r="J5" s="8">
        <v>10251407</v>
      </c>
      <c r="K5" s="8">
        <v>-2175</v>
      </c>
      <c r="L5" s="8">
        <v>5481</v>
      </c>
      <c r="M5" s="8"/>
      <c r="N5" s="8">
        <v>3306</v>
      </c>
      <c r="O5" s="8">
        <v>-4858</v>
      </c>
      <c r="P5" s="8"/>
      <c r="Q5" s="8"/>
      <c r="R5" s="8">
        <v>-4858</v>
      </c>
      <c r="S5" s="8"/>
      <c r="T5" s="8"/>
      <c r="U5" s="8"/>
      <c r="V5" s="8"/>
      <c r="W5" s="8">
        <v>10249855</v>
      </c>
      <c r="X5" s="8">
        <v>6029102</v>
      </c>
      <c r="Y5" s="8">
        <v>4220753</v>
      </c>
      <c r="Z5" s="2">
        <v>70.01</v>
      </c>
      <c r="AA5" s="6">
        <v>8038805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861208</v>
      </c>
      <c r="D9" s="6"/>
      <c r="E9" s="7">
        <v>1052000</v>
      </c>
      <c r="F9" s="8">
        <v>1052000</v>
      </c>
      <c r="G9" s="8">
        <v>79331</v>
      </c>
      <c r="H9" s="8">
        <v>79920</v>
      </c>
      <c r="I9" s="8">
        <v>79227</v>
      </c>
      <c r="J9" s="8">
        <v>238478</v>
      </c>
      <c r="K9" s="8">
        <v>79227</v>
      </c>
      <c r="L9" s="8">
        <v>79920</v>
      </c>
      <c r="M9" s="8"/>
      <c r="N9" s="8">
        <v>159147</v>
      </c>
      <c r="O9" s="8">
        <v>80126</v>
      </c>
      <c r="P9" s="8">
        <v>80126</v>
      </c>
      <c r="Q9" s="8">
        <v>693</v>
      </c>
      <c r="R9" s="8">
        <v>160945</v>
      </c>
      <c r="S9" s="8"/>
      <c r="T9" s="8"/>
      <c r="U9" s="8"/>
      <c r="V9" s="8"/>
      <c r="W9" s="8">
        <v>558570</v>
      </c>
      <c r="X9" s="8">
        <v>789002</v>
      </c>
      <c r="Y9" s="8">
        <v>-230432</v>
      </c>
      <c r="Z9" s="2">
        <v>-29.21</v>
      </c>
      <c r="AA9" s="6">
        <v>1052000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7212</v>
      </c>
      <c r="D11" s="6"/>
      <c r="E11" s="7">
        <v>52600</v>
      </c>
      <c r="F11" s="8">
        <v>20000</v>
      </c>
      <c r="G11" s="8"/>
      <c r="H11" s="8">
        <v>1804</v>
      </c>
      <c r="I11" s="8"/>
      <c r="J11" s="8">
        <v>1804</v>
      </c>
      <c r="K11" s="8"/>
      <c r="L11" s="8"/>
      <c r="M11" s="8"/>
      <c r="N11" s="8"/>
      <c r="O11" s="8"/>
      <c r="P11" s="8"/>
      <c r="Q11" s="8">
        <v>1838</v>
      </c>
      <c r="R11" s="8">
        <v>1838</v>
      </c>
      <c r="S11" s="8"/>
      <c r="T11" s="8"/>
      <c r="U11" s="8"/>
      <c r="V11" s="8"/>
      <c r="W11" s="8">
        <v>3642</v>
      </c>
      <c r="X11" s="8">
        <v>15002</v>
      </c>
      <c r="Y11" s="8">
        <v>-11360</v>
      </c>
      <c r="Z11" s="2">
        <v>-75.72</v>
      </c>
      <c r="AA11" s="6">
        <v>20000</v>
      </c>
    </row>
    <row r="12" spans="1:27" ht="13.5">
      <c r="A12" s="25" t="s">
        <v>37</v>
      </c>
      <c r="B12" s="29"/>
      <c r="C12" s="6">
        <v>4942637</v>
      </c>
      <c r="D12" s="6"/>
      <c r="E12" s="7">
        <v>4208000</v>
      </c>
      <c r="F12" s="8">
        <v>6500000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4875002</v>
      </c>
      <c r="Y12" s="8">
        <v>-4875002</v>
      </c>
      <c r="Z12" s="2">
        <v>-100</v>
      </c>
      <c r="AA12" s="6">
        <v>6500000</v>
      </c>
    </row>
    <row r="13" spans="1:27" ht="13.5">
      <c r="A13" s="23" t="s">
        <v>38</v>
      </c>
      <c r="B13" s="29"/>
      <c r="C13" s="6">
        <v>3654008</v>
      </c>
      <c r="D13" s="6"/>
      <c r="E13" s="7">
        <v>501102</v>
      </c>
      <c r="F13" s="8">
        <v>4000000</v>
      </c>
      <c r="G13" s="8">
        <v>342774</v>
      </c>
      <c r="H13" s="8">
        <v>340650</v>
      </c>
      <c r="I13" s="8">
        <v>337229</v>
      </c>
      <c r="J13" s="8">
        <v>1020653</v>
      </c>
      <c r="K13" s="8">
        <v>325340</v>
      </c>
      <c r="L13" s="8">
        <v>317779</v>
      </c>
      <c r="M13" s="8"/>
      <c r="N13" s="8">
        <v>643119</v>
      </c>
      <c r="O13" s="8">
        <v>305722</v>
      </c>
      <c r="P13" s="8">
        <v>319536</v>
      </c>
      <c r="Q13" s="8"/>
      <c r="R13" s="8">
        <v>625258</v>
      </c>
      <c r="S13" s="8"/>
      <c r="T13" s="8"/>
      <c r="U13" s="8"/>
      <c r="V13" s="8"/>
      <c r="W13" s="8">
        <v>2289030</v>
      </c>
      <c r="X13" s="8">
        <v>3000004</v>
      </c>
      <c r="Y13" s="8">
        <v>-710974</v>
      </c>
      <c r="Z13" s="2">
        <v>-23.7</v>
      </c>
      <c r="AA13" s="6">
        <v>4000000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198000</v>
      </c>
      <c r="D15" s="6"/>
      <c r="E15" s="7">
        <v>221340</v>
      </c>
      <c r="F15" s="8">
        <v>50000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37496</v>
      </c>
      <c r="Y15" s="8">
        <v>-37496</v>
      </c>
      <c r="Z15" s="2">
        <v>-100</v>
      </c>
      <c r="AA15" s="6">
        <v>50000</v>
      </c>
    </row>
    <row r="16" spans="1:27" ht="13.5">
      <c r="A16" s="23" t="s">
        <v>41</v>
      </c>
      <c r="B16" s="29"/>
      <c r="C16" s="6">
        <v>30966</v>
      </c>
      <c r="D16" s="6"/>
      <c r="E16" s="7">
        <v>73640</v>
      </c>
      <c r="F16" s="8">
        <v>80000</v>
      </c>
      <c r="G16" s="8"/>
      <c r="H16" s="8"/>
      <c r="I16" s="8"/>
      <c r="J16" s="8"/>
      <c r="K16" s="8">
        <v>197</v>
      </c>
      <c r="L16" s="8"/>
      <c r="M16" s="8"/>
      <c r="N16" s="8">
        <v>197</v>
      </c>
      <c r="O16" s="8">
        <v>19514</v>
      </c>
      <c r="P16" s="8"/>
      <c r="Q16" s="8"/>
      <c r="R16" s="8">
        <v>19514</v>
      </c>
      <c r="S16" s="8"/>
      <c r="T16" s="8"/>
      <c r="U16" s="8"/>
      <c r="V16" s="8"/>
      <c r="W16" s="8">
        <v>19711</v>
      </c>
      <c r="X16" s="8">
        <v>59999</v>
      </c>
      <c r="Y16" s="8">
        <v>-40288</v>
      </c>
      <c r="Z16" s="2">
        <v>-67.15</v>
      </c>
      <c r="AA16" s="6">
        <v>80000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138993650</v>
      </c>
      <c r="D18" s="6"/>
      <c r="E18" s="7">
        <v>160480999</v>
      </c>
      <c r="F18" s="8">
        <v>162945625</v>
      </c>
      <c r="G18" s="8">
        <v>63849829</v>
      </c>
      <c r="H18" s="8">
        <v>844261</v>
      </c>
      <c r="I18" s="8">
        <v>-12000</v>
      </c>
      <c r="J18" s="8">
        <v>64682090</v>
      </c>
      <c r="K18" s="8">
        <v>-95278</v>
      </c>
      <c r="L18" s="8"/>
      <c r="M18" s="8">
        <v>-422120</v>
      </c>
      <c r="N18" s="8">
        <v>-517398</v>
      </c>
      <c r="O18" s="8">
        <v>-27500</v>
      </c>
      <c r="P18" s="8">
        <v>-433761</v>
      </c>
      <c r="Q18" s="8">
        <v>38240500</v>
      </c>
      <c r="R18" s="8">
        <v>37779239</v>
      </c>
      <c r="S18" s="8"/>
      <c r="T18" s="8"/>
      <c r="U18" s="8"/>
      <c r="V18" s="8"/>
      <c r="W18" s="8">
        <v>101943931</v>
      </c>
      <c r="X18" s="8">
        <v>122209212</v>
      </c>
      <c r="Y18" s="8">
        <v>-20265281</v>
      </c>
      <c r="Z18" s="2">
        <v>-16.58</v>
      </c>
      <c r="AA18" s="6">
        <v>162945625</v>
      </c>
    </row>
    <row r="19" spans="1:27" ht="13.5">
      <c r="A19" s="23" t="s">
        <v>44</v>
      </c>
      <c r="B19" s="29"/>
      <c r="C19" s="6">
        <v>1465078</v>
      </c>
      <c r="D19" s="6"/>
      <c r="E19" s="7">
        <v>20659463</v>
      </c>
      <c r="F19" s="26">
        <v>33082663</v>
      </c>
      <c r="G19" s="26">
        <v>171680</v>
      </c>
      <c r="H19" s="26">
        <v>62835</v>
      </c>
      <c r="I19" s="26">
        <v>94026</v>
      </c>
      <c r="J19" s="26">
        <v>328541</v>
      </c>
      <c r="K19" s="26">
        <v>98919</v>
      </c>
      <c r="L19" s="26">
        <v>68836</v>
      </c>
      <c r="M19" s="26">
        <v>6788</v>
      </c>
      <c r="N19" s="26">
        <v>174543</v>
      </c>
      <c r="O19" s="26">
        <v>105448</v>
      </c>
      <c r="P19" s="26">
        <v>88314</v>
      </c>
      <c r="Q19" s="26">
        <v>92130</v>
      </c>
      <c r="R19" s="26">
        <v>285892</v>
      </c>
      <c r="S19" s="26"/>
      <c r="T19" s="26"/>
      <c r="U19" s="26"/>
      <c r="V19" s="26"/>
      <c r="W19" s="26">
        <v>788976</v>
      </c>
      <c r="X19" s="26">
        <v>24812002</v>
      </c>
      <c r="Y19" s="26">
        <v>-24023026</v>
      </c>
      <c r="Z19" s="27">
        <v>-96.82</v>
      </c>
      <c r="AA19" s="28">
        <v>33082663</v>
      </c>
    </row>
    <row r="20" spans="1:27" ht="13.5">
      <c r="A20" s="23" t="s">
        <v>45</v>
      </c>
      <c r="B20" s="29"/>
      <c r="C20" s="6"/>
      <c r="D20" s="6"/>
      <c r="E20" s="7">
        <v>73640</v>
      </c>
      <c r="F20" s="8">
        <v>150000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112500</v>
      </c>
      <c r="Y20" s="8">
        <v>-112500</v>
      </c>
      <c r="Z20" s="2">
        <v>-100</v>
      </c>
      <c r="AA20" s="6">
        <v>150000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159232021</v>
      </c>
      <c r="D21" s="33">
        <f t="shared" si="0"/>
        <v>0</v>
      </c>
      <c r="E21" s="34">
        <f t="shared" si="0"/>
        <v>196176418</v>
      </c>
      <c r="F21" s="35">
        <f t="shared" si="0"/>
        <v>215919093</v>
      </c>
      <c r="G21" s="35">
        <f t="shared" si="0"/>
        <v>74695021</v>
      </c>
      <c r="H21" s="35">
        <f t="shared" si="0"/>
        <v>1329470</v>
      </c>
      <c r="I21" s="35">
        <f t="shared" si="0"/>
        <v>498482</v>
      </c>
      <c r="J21" s="35">
        <f t="shared" si="0"/>
        <v>76522973</v>
      </c>
      <c r="K21" s="35">
        <f t="shared" si="0"/>
        <v>406230</v>
      </c>
      <c r="L21" s="35">
        <f t="shared" si="0"/>
        <v>472016</v>
      </c>
      <c r="M21" s="35">
        <f t="shared" si="0"/>
        <v>-415332</v>
      </c>
      <c r="N21" s="35">
        <f t="shared" si="0"/>
        <v>462914</v>
      </c>
      <c r="O21" s="35">
        <f t="shared" si="0"/>
        <v>478452</v>
      </c>
      <c r="P21" s="35">
        <f t="shared" si="0"/>
        <v>54215</v>
      </c>
      <c r="Q21" s="35">
        <f t="shared" si="0"/>
        <v>38335161</v>
      </c>
      <c r="R21" s="35">
        <f t="shared" si="0"/>
        <v>38867828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115853715</v>
      </c>
      <c r="X21" s="35">
        <f t="shared" si="0"/>
        <v>161939321</v>
      </c>
      <c r="Y21" s="35">
        <f t="shared" si="0"/>
        <v>-46085606</v>
      </c>
      <c r="Z21" s="36">
        <f>+IF(X21&lt;&gt;0,+(Y21/X21)*100,0)</f>
        <v>-28.458564427351156</v>
      </c>
      <c r="AA21" s="33">
        <f>SUM(AA5:AA20)</f>
        <v>215919093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65736339</v>
      </c>
      <c r="D24" s="6"/>
      <c r="E24" s="7">
        <v>80299975</v>
      </c>
      <c r="F24" s="8">
        <v>80998702</v>
      </c>
      <c r="G24" s="8">
        <v>5779739</v>
      </c>
      <c r="H24" s="8">
        <v>5109797</v>
      </c>
      <c r="I24" s="8">
        <v>1725597</v>
      </c>
      <c r="J24" s="8">
        <v>12615133</v>
      </c>
      <c r="K24" s="8">
        <v>2539363</v>
      </c>
      <c r="L24" s="8"/>
      <c r="M24" s="8">
        <v>1352465</v>
      </c>
      <c r="N24" s="8">
        <v>3891828</v>
      </c>
      <c r="O24" s="8">
        <v>7340711</v>
      </c>
      <c r="P24" s="8">
        <v>6229931</v>
      </c>
      <c r="Q24" s="8">
        <v>5980186</v>
      </c>
      <c r="R24" s="8">
        <v>19550828</v>
      </c>
      <c r="S24" s="8"/>
      <c r="T24" s="8"/>
      <c r="U24" s="8"/>
      <c r="V24" s="8"/>
      <c r="W24" s="8">
        <v>36057789</v>
      </c>
      <c r="X24" s="8">
        <v>60749016</v>
      </c>
      <c r="Y24" s="8">
        <v>-24691227</v>
      </c>
      <c r="Z24" s="2">
        <v>-40.64</v>
      </c>
      <c r="AA24" s="6">
        <v>80998702</v>
      </c>
    </row>
    <row r="25" spans="1:27" ht="13.5">
      <c r="A25" s="25" t="s">
        <v>49</v>
      </c>
      <c r="B25" s="24"/>
      <c r="C25" s="6">
        <v>13142770</v>
      </c>
      <c r="D25" s="6"/>
      <c r="E25" s="7">
        <v>11503580</v>
      </c>
      <c r="F25" s="8">
        <v>12035580</v>
      </c>
      <c r="G25" s="8">
        <v>1081210</v>
      </c>
      <c r="H25" s="8">
        <v>781283</v>
      </c>
      <c r="I25" s="8">
        <v>377575</v>
      </c>
      <c r="J25" s="8">
        <v>2240068</v>
      </c>
      <c r="K25" s="8">
        <v>327596</v>
      </c>
      <c r="L25" s="8"/>
      <c r="M25" s="8">
        <v>101207</v>
      </c>
      <c r="N25" s="8">
        <v>428803</v>
      </c>
      <c r="O25" s="8">
        <v>1088284</v>
      </c>
      <c r="P25" s="8">
        <v>1089084</v>
      </c>
      <c r="Q25" s="8">
        <v>1156026</v>
      </c>
      <c r="R25" s="8">
        <v>3333394</v>
      </c>
      <c r="S25" s="8"/>
      <c r="T25" s="8"/>
      <c r="U25" s="8"/>
      <c r="V25" s="8"/>
      <c r="W25" s="8">
        <v>6002265</v>
      </c>
      <c r="X25" s="8">
        <v>9026685</v>
      </c>
      <c r="Y25" s="8">
        <v>-3024420</v>
      </c>
      <c r="Z25" s="2">
        <v>-33.51</v>
      </c>
      <c r="AA25" s="6">
        <v>12035580</v>
      </c>
    </row>
    <row r="26" spans="1:27" ht="13.5">
      <c r="A26" s="25" t="s">
        <v>50</v>
      </c>
      <c r="B26" s="24"/>
      <c r="C26" s="6">
        <v>163609</v>
      </c>
      <c r="D26" s="6"/>
      <c r="E26" s="7">
        <v>6640224</v>
      </c>
      <c r="F26" s="8">
        <v>5000000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3749999</v>
      </c>
      <c r="Y26" s="8">
        <v>-3749999</v>
      </c>
      <c r="Z26" s="2">
        <v>-100</v>
      </c>
      <c r="AA26" s="6">
        <v>5000000</v>
      </c>
    </row>
    <row r="27" spans="1:27" ht="13.5">
      <c r="A27" s="25" t="s">
        <v>51</v>
      </c>
      <c r="B27" s="24"/>
      <c r="C27" s="6"/>
      <c r="D27" s="6"/>
      <c r="E27" s="7">
        <v>43880815</v>
      </c>
      <c r="F27" s="8">
        <v>36037692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27028275</v>
      </c>
      <c r="Y27" s="8">
        <v>-27028275</v>
      </c>
      <c r="Z27" s="2">
        <v>-100</v>
      </c>
      <c r="AA27" s="6">
        <v>36037692</v>
      </c>
    </row>
    <row r="28" spans="1:27" ht="13.5">
      <c r="A28" s="25" t="s">
        <v>52</v>
      </c>
      <c r="B28" s="24"/>
      <c r="C28" s="6">
        <v>148841</v>
      </c>
      <c r="D28" s="6"/>
      <c r="E28" s="7">
        <v>381876</v>
      </c>
      <c r="F28" s="8">
        <v>281876</v>
      </c>
      <c r="G28" s="8">
        <v>13775</v>
      </c>
      <c r="H28" s="8"/>
      <c r="I28" s="8"/>
      <c r="J28" s="8">
        <v>13775</v>
      </c>
      <c r="K28" s="8">
        <v>3081</v>
      </c>
      <c r="L28" s="8"/>
      <c r="M28" s="8"/>
      <c r="N28" s="8">
        <v>3081</v>
      </c>
      <c r="O28" s="8"/>
      <c r="P28" s="8">
        <v>13394</v>
      </c>
      <c r="Q28" s="8">
        <v>11476</v>
      </c>
      <c r="R28" s="8">
        <v>24870</v>
      </c>
      <c r="S28" s="8"/>
      <c r="T28" s="8"/>
      <c r="U28" s="8"/>
      <c r="V28" s="8"/>
      <c r="W28" s="8">
        <v>41726</v>
      </c>
      <c r="X28" s="8">
        <v>211406</v>
      </c>
      <c r="Y28" s="8">
        <v>-169680</v>
      </c>
      <c r="Z28" s="2">
        <v>-80.26</v>
      </c>
      <c r="AA28" s="6">
        <v>281876</v>
      </c>
    </row>
    <row r="29" spans="1:27" ht="13.5">
      <c r="A29" s="25" t="s">
        <v>53</v>
      </c>
      <c r="B29" s="24"/>
      <c r="C29" s="6">
        <v>5053</v>
      </c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993117</v>
      </c>
      <c r="D30" s="6"/>
      <c r="E30" s="7">
        <v>90000</v>
      </c>
      <c r="F30" s="8">
        <v>65000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48752</v>
      </c>
      <c r="Y30" s="8">
        <v>-48752</v>
      </c>
      <c r="Z30" s="2">
        <v>-100</v>
      </c>
      <c r="AA30" s="6">
        <v>65000</v>
      </c>
    </row>
    <row r="31" spans="1:27" ht="13.5">
      <c r="A31" s="25" t="s">
        <v>55</v>
      </c>
      <c r="B31" s="24"/>
      <c r="C31" s="6">
        <v>6582211</v>
      </c>
      <c r="D31" s="6"/>
      <c r="E31" s="7">
        <v>7849173</v>
      </c>
      <c r="F31" s="8">
        <v>13541894</v>
      </c>
      <c r="G31" s="8">
        <v>281739</v>
      </c>
      <c r="H31" s="8"/>
      <c r="I31" s="8">
        <v>249450</v>
      </c>
      <c r="J31" s="8">
        <v>531189</v>
      </c>
      <c r="K31" s="8">
        <v>101637</v>
      </c>
      <c r="L31" s="8"/>
      <c r="M31" s="8">
        <v>1067352</v>
      </c>
      <c r="N31" s="8">
        <v>1168989</v>
      </c>
      <c r="O31" s="8">
        <v>-556987</v>
      </c>
      <c r="P31" s="8">
        <v>776075</v>
      </c>
      <c r="Q31" s="8">
        <v>1413408</v>
      </c>
      <c r="R31" s="8">
        <v>1632496</v>
      </c>
      <c r="S31" s="8"/>
      <c r="T31" s="8"/>
      <c r="U31" s="8"/>
      <c r="V31" s="8"/>
      <c r="W31" s="8">
        <v>3332674</v>
      </c>
      <c r="X31" s="8">
        <v>10156428</v>
      </c>
      <c r="Y31" s="8">
        <v>-6823754</v>
      </c>
      <c r="Z31" s="2">
        <v>-67.19</v>
      </c>
      <c r="AA31" s="6">
        <v>13541894</v>
      </c>
    </row>
    <row r="32" spans="1:27" ht="13.5">
      <c r="A32" s="25" t="s">
        <v>43</v>
      </c>
      <c r="B32" s="24"/>
      <c r="C32" s="6">
        <v>10434583</v>
      </c>
      <c r="D32" s="6"/>
      <c r="E32" s="7">
        <v>8908967</v>
      </c>
      <c r="F32" s="8">
        <v>8908967</v>
      </c>
      <c r="G32" s="8">
        <v>3043478</v>
      </c>
      <c r="H32" s="8"/>
      <c r="I32" s="8"/>
      <c r="J32" s="8">
        <v>3043478</v>
      </c>
      <c r="K32" s="8"/>
      <c r="L32" s="8"/>
      <c r="M32" s="8">
        <v>2173913</v>
      </c>
      <c r="N32" s="8">
        <v>2173913</v>
      </c>
      <c r="O32" s="8"/>
      <c r="P32" s="8"/>
      <c r="Q32" s="8">
        <v>2408967</v>
      </c>
      <c r="R32" s="8">
        <v>2408967</v>
      </c>
      <c r="S32" s="8"/>
      <c r="T32" s="8"/>
      <c r="U32" s="8"/>
      <c r="V32" s="8"/>
      <c r="W32" s="8">
        <v>7626358</v>
      </c>
      <c r="X32" s="8">
        <v>6681725</v>
      </c>
      <c r="Y32" s="8">
        <v>944633</v>
      </c>
      <c r="Z32" s="2">
        <v>14.14</v>
      </c>
      <c r="AA32" s="6">
        <v>8908967</v>
      </c>
    </row>
    <row r="33" spans="1:27" ht="13.5">
      <c r="A33" s="25" t="s">
        <v>56</v>
      </c>
      <c r="B33" s="24"/>
      <c r="C33" s="6">
        <v>47028181</v>
      </c>
      <c r="D33" s="6"/>
      <c r="E33" s="7">
        <v>64223453</v>
      </c>
      <c r="F33" s="8">
        <v>73369351</v>
      </c>
      <c r="G33" s="8">
        <v>3976058</v>
      </c>
      <c r="H33" s="8">
        <v>1795653</v>
      </c>
      <c r="I33" s="8">
        <v>2168080</v>
      </c>
      <c r="J33" s="8">
        <v>7939791</v>
      </c>
      <c r="K33" s="8">
        <v>747112</v>
      </c>
      <c r="L33" s="8"/>
      <c r="M33" s="8">
        <v>2344428</v>
      </c>
      <c r="N33" s="8">
        <v>3091540</v>
      </c>
      <c r="O33" s="8">
        <v>2529151</v>
      </c>
      <c r="P33" s="8">
        <v>2540268</v>
      </c>
      <c r="Q33" s="8">
        <v>3004109</v>
      </c>
      <c r="R33" s="8">
        <v>8073528</v>
      </c>
      <c r="S33" s="8"/>
      <c r="T33" s="8"/>
      <c r="U33" s="8"/>
      <c r="V33" s="8"/>
      <c r="W33" s="8">
        <v>19104859</v>
      </c>
      <c r="X33" s="8">
        <v>55027027</v>
      </c>
      <c r="Y33" s="8">
        <v>-35922168</v>
      </c>
      <c r="Z33" s="2">
        <v>-65.28</v>
      </c>
      <c r="AA33" s="6">
        <v>73369351</v>
      </c>
    </row>
    <row r="34" spans="1:27" ht="13.5">
      <c r="A34" s="23" t="s">
        <v>57</v>
      </c>
      <c r="B34" s="29"/>
      <c r="C34" s="6">
        <v>1069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144235773</v>
      </c>
      <c r="D35" s="33">
        <f>SUM(D24:D34)</f>
        <v>0</v>
      </c>
      <c r="E35" s="34">
        <f t="shared" si="1"/>
        <v>223778063</v>
      </c>
      <c r="F35" s="35">
        <f t="shared" si="1"/>
        <v>230239062</v>
      </c>
      <c r="G35" s="35">
        <f t="shared" si="1"/>
        <v>14175999</v>
      </c>
      <c r="H35" s="35">
        <f t="shared" si="1"/>
        <v>7686733</v>
      </c>
      <c r="I35" s="35">
        <f t="shared" si="1"/>
        <v>4520702</v>
      </c>
      <c r="J35" s="35">
        <f t="shared" si="1"/>
        <v>26383434</v>
      </c>
      <c r="K35" s="35">
        <f t="shared" si="1"/>
        <v>3718789</v>
      </c>
      <c r="L35" s="35">
        <f t="shared" si="1"/>
        <v>0</v>
      </c>
      <c r="M35" s="35">
        <f t="shared" si="1"/>
        <v>7039365</v>
      </c>
      <c r="N35" s="35">
        <f t="shared" si="1"/>
        <v>10758154</v>
      </c>
      <c r="O35" s="35">
        <f t="shared" si="1"/>
        <v>10401159</v>
      </c>
      <c r="P35" s="35">
        <f t="shared" si="1"/>
        <v>10648752</v>
      </c>
      <c r="Q35" s="35">
        <f t="shared" si="1"/>
        <v>13974172</v>
      </c>
      <c r="R35" s="35">
        <f t="shared" si="1"/>
        <v>35024083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72165671</v>
      </c>
      <c r="X35" s="35">
        <f t="shared" si="1"/>
        <v>172679313</v>
      </c>
      <c r="Y35" s="35">
        <f t="shared" si="1"/>
        <v>-100513642</v>
      </c>
      <c r="Z35" s="36">
        <f>+IF(X35&lt;&gt;0,+(Y35/X35)*100,0)</f>
        <v>-58.20827072667355</v>
      </c>
      <c r="AA35" s="33">
        <f>SUM(AA24:AA34)</f>
        <v>230239062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14996248</v>
      </c>
      <c r="D37" s="46">
        <f>+D21-D35</f>
        <v>0</v>
      </c>
      <c r="E37" s="47">
        <f t="shared" si="2"/>
        <v>-27601645</v>
      </c>
      <c r="F37" s="48">
        <f t="shared" si="2"/>
        <v>-14319969</v>
      </c>
      <c r="G37" s="48">
        <f t="shared" si="2"/>
        <v>60519022</v>
      </c>
      <c r="H37" s="48">
        <f t="shared" si="2"/>
        <v>-6357263</v>
      </c>
      <c r="I37" s="48">
        <f t="shared" si="2"/>
        <v>-4022220</v>
      </c>
      <c r="J37" s="48">
        <f t="shared" si="2"/>
        <v>50139539</v>
      </c>
      <c r="K37" s="48">
        <f t="shared" si="2"/>
        <v>-3312559</v>
      </c>
      <c r="L37" s="48">
        <f t="shared" si="2"/>
        <v>472016</v>
      </c>
      <c r="M37" s="48">
        <f t="shared" si="2"/>
        <v>-7454697</v>
      </c>
      <c r="N37" s="48">
        <f t="shared" si="2"/>
        <v>-10295240</v>
      </c>
      <c r="O37" s="48">
        <f t="shared" si="2"/>
        <v>-9922707</v>
      </c>
      <c r="P37" s="48">
        <f t="shared" si="2"/>
        <v>-10594537</v>
      </c>
      <c r="Q37" s="48">
        <f t="shared" si="2"/>
        <v>24360989</v>
      </c>
      <c r="R37" s="48">
        <f t="shared" si="2"/>
        <v>3843745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43688044</v>
      </c>
      <c r="X37" s="48">
        <f>IF(F21=F35,0,X21-X35)</f>
        <v>-10739992</v>
      </c>
      <c r="Y37" s="48">
        <f t="shared" si="2"/>
        <v>54428036</v>
      </c>
      <c r="Z37" s="49">
        <f>+IF(X37&lt;&gt;0,+(Y37/X37)*100,0)</f>
        <v>-506.7791111948686</v>
      </c>
      <c r="AA37" s="46">
        <f>+AA21-AA35</f>
        <v>-14319969</v>
      </c>
    </row>
    <row r="38" spans="1:27" ht="22.5" customHeight="1">
      <c r="A38" s="50" t="s">
        <v>60</v>
      </c>
      <c r="B38" s="29"/>
      <c r="C38" s="6">
        <v>80420929</v>
      </c>
      <c r="D38" s="6"/>
      <c r="E38" s="7">
        <v>77327000</v>
      </c>
      <c r="F38" s="8">
        <v>96020551</v>
      </c>
      <c r="G38" s="8">
        <v>201321</v>
      </c>
      <c r="H38" s="8">
        <v>4928551</v>
      </c>
      <c r="I38" s="8"/>
      <c r="J38" s="8">
        <v>5129872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5129872</v>
      </c>
      <c r="X38" s="8">
        <v>72015413</v>
      </c>
      <c r="Y38" s="8">
        <v>-66885541</v>
      </c>
      <c r="Z38" s="2">
        <v>-92.88</v>
      </c>
      <c r="AA38" s="6">
        <v>96020551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95417177</v>
      </c>
      <c r="D41" s="56">
        <f>SUM(D37:D40)</f>
        <v>0</v>
      </c>
      <c r="E41" s="57">
        <f t="shared" si="3"/>
        <v>49725355</v>
      </c>
      <c r="F41" s="58">
        <f t="shared" si="3"/>
        <v>81700582</v>
      </c>
      <c r="G41" s="58">
        <f t="shared" si="3"/>
        <v>60720343</v>
      </c>
      <c r="H41" s="58">
        <f t="shared" si="3"/>
        <v>-1428712</v>
      </c>
      <c r="I41" s="58">
        <f t="shared" si="3"/>
        <v>-4022220</v>
      </c>
      <c r="J41" s="58">
        <f t="shared" si="3"/>
        <v>55269411</v>
      </c>
      <c r="K41" s="58">
        <f t="shared" si="3"/>
        <v>-3312559</v>
      </c>
      <c r="L41" s="58">
        <f t="shared" si="3"/>
        <v>472016</v>
      </c>
      <c r="M41" s="58">
        <f t="shared" si="3"/>
        <v>-7454697</v>
      </c>
      <c r="N41" s="58">
        <f t="shared" si="3"/>
        <v>-10295240</v>
      </c>
      <c r="O41" s="58">
        <f t="shared" si="3"/>
        <v>-9922707</v>
      </c>
      <c r="P41" s="58">
        <f t="shared" si="3"/>
        <v>-10594537</v>
      </c>
      <c r="Q41" s="58">
        <f t="shared" si="3"/>
        <v>24360989</v>
      </c>
      <c r="R41" s="58">
        <f t="shared" si="3"/>
        <v>3843745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48817916</v>
      </c>
      <c r="X41" s="58">
        <f t="shared" si="3"/>
        <v>61275421</v>
      </c>
      <c r="Y41" s="58">
        <f t="shared" si="3"/>
        <v>-12457505</v>
      </c>
      <c r="Z41" s="59">
        <f>+IF(X41&lt;&gt;0,+(Y41/X41)*100,0)</f>
        <v>-20.330345833119612</v>
      </c>
      <c r="AA41" s="56">
        <f>SUM(AA37:AA40)</f>
        <v>81700582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95417177</v>
      </c>
      <c r="D43" s="64">
        <f>+D41-D42</f>
        <v>0</v>
      </c>
      <c r="E43" s="65">
        <f t="shared" si="4"/>
        <v>49725355</v>
      </c>
      <c r="F43" s="66">
        <f t="shared" si="4"/>
        <v>81700582</v>
      </c>
      <c r="G43" s="66">
        <f t="shared" si="4"/>
        <v>60720343</v>
      </c>
      <c r="H43" s="66">
        <f t="shared" si="4"/>
        <v>-1428712</v>
      </c>
      <c r="I43" s="66">
        <f t="shared" si="4"/>
        <v>-4022220</v>
      </c>
      <c r="J43" s="66">
        <f t="shared" si="4"/>
        <v>55269411</v>
      </c>
      <c r="K43" s="66">
        <f t="shared" si="4"/>
        <v>-3312559</v>
      </c>
      <c r="L43" s="66">
        <f t="shared" si="4"/>
        <v>472016</v>
      </c>
      <c r="M43" s="66">
        <f t="shared" si="4"/>
        <v>-7454697</v>
      </c>
      <c r="N43" s="66">
        <f t="shared" si="4"/>
        <v>-10295240</v>
      </c>
      <c r="O43" s="66">
        <f t="shared" si="4"/>
        <v>-9922707</v>
      </c>
      <c r="P43" s="66">
        <f t="shared" si="4"/>
        <v>-10594537</v>
      </c>
      <c r="Q43" s="66">
        <f t="shared" si="4"/>
        <v>24360989</v>
      </c>
      <c r="R43" s="66">
        <f t="shared" si="4"/>
        <v>3843745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48817916</v>
      </c>
      <c r="X43" s="66">
        <f t="shared" si="4"/>
        <v>61275421</v>
      </c>
      <c r="Y43" s="66">
        <f t="shared" si="4"/>
        <v>-12457505</v>
      </c>
      <c r="Z43" s="67">
        <f>+IF(X43&lt;&gt;0,+(Y43/X43)*100,0)</f>
        <v>-20.330345833119612</v>
      </c>
      <c r="AA43" s="64">
        <f>+AA41-AA42</f>
        <v>81700582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95417177</v>
      </c>
      <c r="D45" s="56">
        <f>SUM(D43:D44)</f>
        <v>0</v>
      </c>
      <c r="E45" s="57">
        <f t="shared" si="5"/>
        <v>49725355</v>
      </c>
      <c r="F45" s="58">
        <f t="shared" si="5"/>
        <v>81700582</v>
      </c>
      <c r="G45" s="58">
        <f t="shared" si="5"/>
        <v>60720343</v>
      </c>
      <c r="H45" s="58">
        <f t="shared" si="5"/>
        <v>-1428712</v>
      </c>
      <c r="I45" s="58">
        <f t="shared" si="5"/>
        <v>-4022220</v>
      </c>
      <c r="J45" s="58">
        <f t="shared" si="5"/>
        <v>55269411</v>
      </c>
      <c r="K45" s="58">
        <f t="shared" si="5"/>
        <v>-3312559</v>
      </c>
      <c r="L45" s="58">
        <f t="shared" si="5"/>
        <v>472016</v>
      </c>
      <c r="M45" s="58">
        <f t="shared" si="5"/>
        <v>-7454697</v>
      </c>
      <c r="N45" s="58">
        <f t="shared" si="5"/>
        <v>-10295240</v>
      </c>
      <c r="O45" s="58">
        <f t="shared" si="5"/>
        <v>-9922707</v>
      </c>
      <c r="P45" s="58">
        <f t="shared" si="5"/>
        <v>-10594537</v>
      </c>
      <c r="Q45" s="58">
        <f t="shared" si="5"/>
        <v>24360989</v>
      </c>
      <c r="R45" s="58">
        <f t="shared" si="5"/>
        <v>3843745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48817916</v>
      </c>
      <c r="X45" s="58">
        <f t="shared" si="5"/>
        <v>61275421</v>
      </c>
      <c r="Y45" s="58">
        <f t="shared" si="5"/>
        <v>-12457505</v>
      </c>
      <c r="Z45" s="59">
        <f>+IF(X45&lt;&gt;0,+(Y45/X45)*100,0)</f>
        <v>-20.330345833119612</v>
      </c>
      <c r="AA45" s="56">
        <f>SUM(AA43:AA44)</f>
        <v>81700582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95417177</v>
      </c>
      <c r="D47" s="71">
        <f>SUM(D45:D46)</f>
        <v>0</v>
      </c>
      <c r="E47" s="72">
        <f t="shared" si="6"/>
        <v>49725355</v>
      </c>
      <c r="F47" s="73">
        <f t="shared" si="6"/>
        <v>81700582</v>
      </c>
      <c r="G47" s="73">
        <f t="shared" si="6"/>
        <v>60720343</v>
      </c>
      <c r="H47" s="74">
        <f t="shared" si="6"/>
        <v>-1428712</v>
      </c>
      <c r="I47" s="74">
        <f t="shared" si="6"/>
        <v>-4022220</v>
      </c>
      <c r="J47" s="74">
        <f t="shared" si="6"/>
        <v>55269411</v>
      </c>
      <c r="K47" s="74">
        <f t="shared" si="6"/>
        <v>-3312559</v>
      </c>
      <c r="L47" s="74">
        <f t="shared" si="6"/>
        <v>472016</v>
      </c>
      <c r="M47" s="73">
        <f t="shared" si="6"/>
        <v>-7454697</v>
      </c>
      <c r="N47" s="73">
        <f t="shared" si="6"/>
        <v>-10295240</v>
      </c>
      <c r="O47" s="74">
        <f t="shared" si="6"/>
        <v>-9922707</v>
      </c>
      <c r="P47" s="74">
        <f t="shared" si="6"/>
        <v>-10594537</v>
      </c>
      <c r="Q47" s="74">
        <f t="shared" si="6"/>
        <v>24360989</v>
      </c>
      <c r="R47" s="74">
        <f t="shared" si="6"/>
        <v>3843745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48817916</v>
      </c>
      <c r="X47" s="74">
        <f t="shared" si="6"/>
        <v>61275421</v>
      </c>
      <c r="Y47" s="74">
        <f t="shared" si="6"/>
        <v>-12457505</v>
      </c>
      <c r="Z47" s="75">
        <f>+IF(X47&lt;&gt;0,+(Y47/X47)*100,0)</f>
        <v>-20.330345833119612</v>
      </c>
      <c r="AA47" s="76">
        <f>SUM(AA45:AA46)</f>
        <v>81700582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15789441</v>
      </c>
      <c r="D5" s="6"/>
      <c r="E5" s="7">
        <v>14844257</v>
      </c>
      <c r="F5" s="8">
        <v>14944257</v>
      </c>
      <c r="G5" s="8"/>
      <c r="H5" s="8">
        <v>13905312</v>
      </c>
      <c r="I5" s="8">
        <v>2763335</v>
      </c>
      <c r="J5" s="8">
        <v>16668647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16668647</v>
      </c>
      <c r="X5" s="8">
        <v>11208199</v>
      </c>
      <c r="Y5" s="8">
        <v>5460448</v>
      </c>
      <c r="Z5" s="2">
        <v>48.72</v>
      </c>
      <c r="AA5" s="6">
        <v>14944257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245994</v>
      </c>
      <c r="D9" s="6"/>
      <c r="E9" s="7">
        <v>215476</v>
      </c>
      <c r="F9" s="8">
        <v>285476</v>
      </c>
      <c r="G9" s="8"/>
      <c r="H9" s="8">
        <v>21609</v>
      </c>
      <c r="I9" s="8">
        <v>62453</v>
      </c>
      <c r="J9" s="8">
        <v>84062</v>
      </c>
      <c r="K9" s="8">
        <v>29645</v>
      </c>
      <c r="L9" s="8">
        <v>26134</v>
      </c>
      <c r="M9" s="8"/>
      <c r="N9" s="8">
        <v>55779</v>
      </c>
      <c r="O9" s="8">
        <v>52268</v>
      </c>
      <c r="P9" s="8">
        <v>26985</v>
      </c>
      <c r="Q9" s="8">
        <v>26720</v>
      </c>
      <c r="R9" s="8">
        <v>105973</v>
      </c>
      <c r="S9" s="8"/>
      <c r="T9" s="8"/>
      <c r="U9" s="8"/>
      <c r="V9" s="8"/>
      <c r="W9" s="8">
        <v>245814</v>
      </c>
      <c r="X9" s="8">
        <v>214105</v>
      </c>
      <c r="Y9" s="8">
        <v>31709</v>
      </c>
      <c r="Z9" s="2">
        <v>14.81</v>
      </c>
      <c r="AA9" s="6">
        <v>285476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259905</v>
      </c>
      <c r="D11" s="6"/>
      <c r="E11" s="7">
        <v>67143</v>
      </c>
      <c r="F11" s="8">
        <v>67143</v>
      </c>
      <c r="G11" s="8">
        <v>11478</v>
      </c>
      <c r="H11" s="8">
        <v>13254</v>
      </c>
      <c r="I11" s="8">
        <v>11558</v>
      </c>
      <c r="J11" s="8">
        <v>36290</v>
      </c>
      <c r="K11" s="8">
        <v>11973</v>
      </c>
      <c r="L11" s="8">
        <v>35256</v>
      </c>
      <c r="M11" s="8">
        <v>33051</v>
      </c>
      <c r="N11" s="8">
        <v>80280</v>
      </c>
      <c r="O11" s="8">
        <v>11077</v>
      </c>
      <c r="P11" s="8">
        <v>12460</v>
      </c>
      <c r="Q11" s="8">
        <v>11938</v>
      </c>
      <c r="R11" s="8">
        <v>35475</v>
      </c>
      <c r="S11" s="8"/>
      <c r="T11" s="8"/>
      <c r="U11" s="8"/>
      <c r="V11" s="8"/>
      <c r="W11" s="8">
        <v>152045</v>
      </c>
      <c r="X11" s="8">
        <v>50355</v>
      </c>
      <c r="Y11" s="8">
        <v>101690</v>
      </c>
      <c r="Z11" s="2">
        <v>201.95</v>
      </c>
      <c r="AA11" s="6">
        <v>67143</v>
      </c>
    </row>
    <row r="12" spans="1:27" ht="13.5">
      <c r="A12" s="25" t="s">
        <v>37</v>
      </c>
      <c r="B12" s="29"/>
      <c r="C12" s="6">
        <v>-26788977</v>
      </c>
      <c r="D12" s="6"/>
      <c r="E12" s="7">
        <v>12371255</v>
      </c>
      <c r="F12" s="8">
        <v>15371255</v>
      </c>
      <c r="G12" s="8">
        <v>41907306</v>
      </c>
      <c r="H12" s="8">
        <v>514953</v>
      </c>
      <c r="I12" s="8">
        <v>2604372</v>
      </c>
      <c r="J12" s="8">
        <v>45026631</v>
      </c>
      <c r="K12" s="8">
        <v>284090</v>
      </c>
      <c r="L12" s="8">
        <v>1951052</v>
      </c>
      <c r="M12" s="8">
        <v>-9940728</v>
      </c>
      <c r="N12" s="8">
        <v>-7705586</v>
      </c>
      <c r="O12" s="8">
        <v>2488050</v>
      </c>
      <c r="P12" s="8">
        <v>1115220</v>
      </c>
      <c r="Q12" s="8">
        <v>1202959</v>
      </c>
      <c r="R12" s="8">
        <v>4806229</v>
      </c>
      <c r="S12" s="8"/>
      <c r="T12" s="8"/>
      <c r="U12" s="8"/>
      <c r="V12" s="8"/>
      <c r="W12" s="8">
        <v>42127274</v>
      </c>
      <c r="X12" s="8">
        <v>11528447</v>
      </c>
      <c r="Y12" s="8">
        <v>30598827</v>
      </c>
      <c r="Z12" s="2">
        <v>265.42</v>
      </c>
      <c r="AA12" s="6">
        <v>15371255</v>
      </c>
    </row>
    <row r="13" spans="1:27" ht="13.5">
      <c r="A13" s="23" t="s">
        <v>38</v>
      </c>
      <c r="B13" s="29"/>
      <c r="C13" s="6">
        <v>1015369</v>
      </c>
      <c r="D13" s="6"/>
      <c r="E13" s="7">
        <v>1370580</v>
      </c>
      <c r="F13" s="8">
        <v>1370580</v>
      </c>
      <c r="G13" s="8"/>
      <c r="H13" s="8">
        <v>112462</v>
      </c>
      <c r="I13" s="8">
        <v>224574</v>
      </c>
      <c r="J13" s="8">
        <v>337036</v>
      </c>
      <c r="K13" s="8">
        <v>115258</v>
      </c>
      <c r="L13" s="8"/>
      <c r="M13" s="8"/>
      <c r="N13" s="8">
        <v>115258</v>
      </c>
      <c r="O13" s="8">
        <v>326308</v>
      </c>
      <c r="P13" s="8"/>
      <c r="Q13" s="8">
        <v>171739</v>
      </c>
      <c r="R13" s="8">
        <v>498047</v>
      </c>
      <c r="S13" s="8"/>
      <c r="T13" s="8"/>
      <c r="U13" s="8"/>
      <c r="V13" s="8"/>
      <c r="W13" s="8">
        <v>950341</v>
      </c>
      <c r="X13" s="8">
        <v>1027935</v>
      </c>
      <c r="Y13" s="8">
        <v>-77594</v>
      </c>
      <c r="Z13" s="2">
        <v>-7.55</v>
      </c>
      <c r="AA13" s="6">
        <v>1370580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215759</v>
      </c>
      <c r="D15" s="6"/>
      <c r="E15" s="7">
        <v>455732</v>
      </c>
      <c r="F15" s="8">
        <v>455732</v>
      </c>
      <c r="G15" s="8">
        <v>36274</v>
      </c>
      <c r="H15" s="8">
        <v>19541</v>
      </c>
      <c r="I15" s="8">
        <v>57215</v>
      </c>
      <c r="J15" s="8">
        <v>113030</v>
      </c>
      <c r="K15" s="8">
        <v>41017</v>
      </c>
      <c r="L15" s="8">
        <v>8218</v>
      </c>
      <c r="M15" s="8">
        <v>23306</v>
      </c>
      <c r="N15" s="8">
        <v>72541</v>
      </c>
      <c r="O15" s="8">
        <v>65051</v>
      </c>
      <c r="P15" s="8">
        <v>8858</v>
      </c>
      <c r="Q15" s="8">
        <v>13397</v>
      </c>
      <c r="R15" s="8">
        <v>87306</v>
      </c>
      <c r="S15" s="8"/>
      <c r="T15" s="8"/>
      <c r="U15" s="8"/>
      <c r="V15" s="8"/>
      <c r="W15" s="8">
        <v>272877</v>
      </c>
      <c r="X15" s="8">
        <v>341793</v>
      </c>
      <c r="Y15" s="8">
        <v>-68916</v>
      </c>
      <c r="Z15" s="2">
        <v>-20.16</v>
      </c>
      <c r="AA15" s="6">
        <v>455732</v>
      </c>
    </row>
    <row r="16" spans="1:27" ht="13.5">
      <c r="A16" s="23" t="s">
        <v>41</v>
      </c>
      <c r="B16" s="29"/>
      <c r="C16" s="6">
        <v>2756462</v>
      </c>
      <c r="D16" s="6"/>
      <c r="E16" s="7">
        <v>4617360</v>
      </c>
      <c r="F16" s="8">
        <v>4617360</v>
      </c>
      <c r="G16" s="8">
        <v>289148</v>
      </c>
      <c r="H16" s="8">
        <v>217114</v>
      </c>
      <c r="I16" s="8">
        <v>283939</v>
      </c>
      <c r="J16" s="8">
        <v>790201</v>
      </c>
      <c r="K16" s="8">
        <v>305718</v>
      </c>
      <c r="L16" s="8">
        <v>220187</v>
      </c>
      <c r="M16" s="8">
        <v>289787</v>
      </c>
      <c r="N16" s="8">
        <v>815692</v>
      </c>
      <c r="O16" s="8">
        <v>302048</v>
      </c>
      <c r="P16" s="8">
        <v>237566</v>
      </c>
      <c r="Q16" s="8">
        <v>297870</v>
      </c>
      <c r="R16" s="8">
        <v>837484</v>
      </c>
      <c r="S16" s="8"/>
      <c r="T16" s="8"/>
      <c r="U16" s="8"/>
      <c r="V16" s="8"/>
      <c r="W16" s="8">
        <v>2443377</v>
      </c>
      <c r="X16" s="8">
        <v>3463011</v>
      </c>
      <c r="Y16" s="8">
        <v>-1019634</v>
      </c>
      <c r="Z16" s="2">
        <v>-29.44</v>
      </c>
      <c r="AA16" s="6">
        <v>4617360</v>
      </c>
    </row>
    <row r="17" spans="1:27" ht="13.5">
      <c r="A17" s="23" t="s">
        <v>42</v>
      </c>
      <c r="B17" s="29"/>
      <c r="C17" s="6">
        <v>1253959</v>
      </c>
      <c r="D17" s="6"/>
      <c r="E17" s="7">
        <v>774588</v>
      </c>
      <c r="F17" s="8">
        <v>774588</v>
      </c>
      <c r="G17" s="8">
        <v>72286</v>
      </c>
      <c r="H17" s="8">
        <v>90433</v>
      </c>
      <c r="I17" s="8">
        <v>164950</v>
      </c>
      <c r="J17" s="8">
        <v>327669</v>
      </c>
      <c r="K17" s="8">
        <v>3553408</v>
      </c>
      <c r="L17" s="8">
        <v>106545</v>
      </c>
      <c r="M17" s="8">
        <v>57474</v>
      </c>
      <c r="N17" s="8">
        <v>3717427</v>
      </c>
      <c r="O17" s="8">
        <v>360100</v>
      </c>
      <c r="P17" s="8">
        <v>86957</v>
      </c>
      <c r="Q17" s="8">
        <v>6997886</v>
      </c>
      <c r="R17" s="8">
        <v>7444943</v>
      </c>
      <c r="S17" s="8"/>
      <c r="T17" s="8"/>
      <c r="U17" s="8"/>
      <c r="V17" s="8"/>
      <c r="W17" s="8">
        <v>11490039</v>
      </c>
      <c r="X17" s="8">
        <v>580941</v>
      </c>
      <c r="Y17" s="8">
        <v>10909098</v>
      </c>
      <c r="Z17" s="2">
        <v>1877.83</v>
      </c>
      <c r="AA17" s="6">
        <v>774588</v>
      </c>
    </row>
    <row r="18" spans="1:27" ht="13.5">
      <c r="A18" s="23" t="s">
        <v>43</v>
      </c>
      <c r="B18" s="29"/>
      <c r="C18" s="6">
        <v>225508196</v>
      </c>
      <c r="D18" s="6"/>
      <c r="E18" s="7">
        <v>284264000</v>
      </c>
      <c r="F18" s="8">
        <v>284264200</v>
      </c>
      <c r="G18" s="8">
        <v>109195000</v>
      </c>
      <c r="H18" s="8">
        <v>361000</v>
      </c>
      <c r="I18" s="8">
        <v>700000</v>
      </c>
      <c r="J18" s="8">
        <v>110256000</v>
      </c>
      <c r="K18" s="8">
        <v>94939</v>
      </c>
      <c r="L18" s="8"/>
      <c r="M18" s="8">
        <v>88359875</v>
      </c>
      <c r="N18" s="8">
        <v>88454814</v>
      </c>
      <c r="O18" s="8">
        <v>57682</v>
      </c>
      <c r="P18" s="8">
        <v>433000</v>
      </c>
      <c r="Q18" s="8">
        <v>75517000</v>
      </c>
      <c r="R18" s="8">
        <v>76007682</v>
      </c>
      <c r="S18" s="8"/>
      <c r="T18" s="8"/>
      <c r="U18" s="8"/>
      <c r="V18" s="8"/>
      <c r="W18" s="8">
        <v>274718496</v>
      </c>
      <c r="X18" s="8">
        <v>213198147</v>
      </c>
      <c r="Y18" s="8">
        <v>61520349</v>
      </c>
      <c r="Z18" s="2">
        <v>28.86</v>
      </c>
      <c r="AA18" s="6">
        <v>284264200</v>
      </c>
    </row>
    <row r="19" spans="1:27" ht="13.5">
      <c r="A19" s="23" t="s">
        <v>44</v>
      </c>
      <c r="B19" s="29"/>
      <c r="C19" s="6">
        <v>2517516</v>
      </c>
      <c r="D19" s="6"/>
      <c r="E19" s="7">
        <v>1540559</v>
      </c>
      <c r="F19" s="26">
        <v>1800133</v>
      </c>
      <c r="G19" s="26">
        <v>196080</v>
      </c>
      <c r="H19" s="26">
        <v>325719</v>
      </c>
      <c r="I19" s="26">
        <v>391460</v>
      </c>
      <c r="J19" s="26">
        <v>913259</v>
      </c>
      <c r="K19" s="26">
        <v>255588</v>
      </c>
      <c r="L19" s="26">
        <v>221593</v>
      </c>
      <c r="M19" s="26">
        <v>222501</v>
      </c>
      <c r="N19" s="26">
        <v>699682</v>
      </c>
      <c r="O19" s="26">
        <v>-1028408</v>
      </c>
      <c r="P19" s="26">
        <v>750568</v>
      </c>
      <c r="Q19" s="26">
        <v>216988</v>
      </c>
      <c r="R19" s="26">
        <v>-60852</v>
      </c>
      <c r="S19" s="26"/>
      <c r="T19" s="26"/>
      <c r="U19" s="26"/>
      <c r="V19" s="26"/>
      <c r="W19" s="26">
        <v>1552089</v>
      </c>
      <c r="X19" s="26">
        <v>1350097</v>
      </c>
      <c r="Y19" s="26">
        <v>201992</v>
      </c>
      <c r="Z19" s="27">
        <v>14.96</v>
      </c>
      <c r="AA19" s="28">
        <v>1800133</v>
      </c>
    </row>
    <row r="20" spans="1:27" ht="13.5">
      <c r="A20" s="23" t="s">
        <v>45</v>
      </c>
      <c r="B20" s="29"/>
      <c r="C20" s="6">
        <v>139827</v>
      </c>
      <c r="D20" s="6"/>
      <c r="E20" s="7">
        <v>83361087</v>
      </c>
      <c r="F20" s="8">
        <v>83361087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62520813</v>
      </c>
      <c r="Y20" s="8">
        <v>-62520813</v>
      </c>
      <c r="Z20" s="2">
        <v>-100</v>
      </c>
      <c r="AA20" s="6">
        <v>83361087</v>
      </c>
    </row>
    <row r="21" spans="1:27" ht="24.75" customHeight="1">
      <c r="A21" s="31" t="s">
        <v>46</v>
      </c>
      <c r="B21" s="32"/>
      <c r="C21" s="33">
        <f aca="true" t="shared" si="0" ref="C21:Y21">SUM(C5:C20)</f>
        <v>222913451</v>
      </c>
      <c r="D21" s="33">
        <f t="shared" si="0"/>
        <v>0</v>
      </c>
      <c r="E21" s="34">
        <f t="shared" si="0"/>
        <v>403882037</v>
      </c>
      <c r="F21" s="35">
        <f t="shared" si="0"/>
        <v>407311811</v>
      </c>
      <c r="G21" s="35">
        <f t="shared" si="0"/>
        <v>151707572</v>
      </c>
      <c r="H21" s="35">
        <f t="shared" si="0"/>
        <v>15581397</v>
      </c>
      <c r="I21" s="35">
        <f t="shared" si="0"/>
        <v>7263856</v>
      </c>
      <c r="J21" s="35">
        <f t="shared" si="0"/>
        <v>174552825</v>
      </c>
      <c r="K21" s="35">
        <f t="shared" si="0"/>
        <v>4691636</v>
      </c>
      <c r="L21" s="35">
        <f t="shared" si="0"/>
        <v>2568985</v>
      </c>
      <c r="M21" s="35">
        <f t="shared" si="0"/>
        <v>79045266</v>
      </c>
      <c r="N21" s="35">
        <f t="shared" si="0"/>
        <v>86305887</v>
      </c>
      <c r="O21" s="35">
        <f t="shared" si="0"/>
        <v>2634176</v>
      </c>
      <c r="P21" s="35">
        <f t="shared" si="0"/>
        <v>2671614</v>
      </c>
      <c r="Q21" s="35">
        <f t="shared" si="0"/>
        <v>84456497</v>
      </c>
      <c r="R21" s="35">
        <f t="shared" si="0"/>
        <v>89762287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350620999</v>
      </c>
      <c r="X21" s="35">
        <f t="shared" si="0"/>
        <v>305483843</v>
      </c>
      <c r="Y21" s="35">
        <f t="shared" si="0"/>
        <v>45137156</v>
      </c>
      <c r="Z21" s="36">
        <f>+IF(X21&lt;&gt;0,+(Y21/X21)*100,0)</f>
        <v>14.775627920852102</v>
      </c>
      <c r="AA21" s="33">
        <f>SUM(AA5:AA20)</f>
        <v>407311811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126576696</v>
      </c>
      <c r="D24" s="6"/>
      <c r="E24" s="7">
        <v>146798013</v>
      </c>
      <c r="F24" s="8">
        <v>146798013</v>
      </c>
      <c r="G24" s="8">
        <v>11359251</v>
      </c>
      <c r="H24" s="8">
        <v>11147425</v>
      </c>
      <c r="I24" s="8">
        <v>11223878</v>
      </c>
      <c r="J24" s="8">
        <v>33730554</v>
      </c>
      <c r="K24" s="8">
        <v>11594926</v>
      </c>
      <c r="L24" s="8">
        <v>11130089</v>
      </c>
      <c r="M24" s="8">
        <v>11233313</v>
      </c>
      <c r="N24" s="8">
        <v>33958328</v>
      </c>
      <c r="O24" s="8">
        <v>11161857</v>
      </c>
      <c r="P24" s="8">
        <v>11200785</v>
      </c>
      <c r="Q24" s="8">
        <v>11636856</v>
      </c>
      <c r="R24" s="8">
        <v>33999498</v>
      </c>
      <c r="S24" s="8"/>
      <c r="T24" s="8"/>
      <c r="U24" s="8"/>
      <c r="V24" s="8"/>
      <c r="W24" s="8">
        <v>101688380</v>
      </c>
      <c r="X24" s="8">
        <v>110098503</v>
      </c>
      <c r="Y24" s="8">
        <v>-8410123</v>
      </c>
      <c r="Z24" s="2">
        <v>-7.64</v>
      </c>
      <c r="AA24" s="6">
        <v>146798013</v>
      </c>
    </row>
    <row r="25" spans="1:27" ht="13.5">
      <c r="A25" s="25" t="s">
        <v>49</v>
      </c>
      <c r="B25" s="24"/>
      <c r="C25" s="6">
        <v>22623855</v>
      </c>
      <c r="D25" s="6"/>
      <c r="E25" s="7">
        <v>24605583</v>
      </c>
      <c r="F25" s="8">
        <v>24605583</v>
      </c>
      <c r="G25" s="8">
        <v>1898085</v>
      </c>
      <c r="H25" s="8">
        <v>1872556</v>
      </c>
      <c r="I25" s="8">
        <v>1865523</v>
      </c>
      <c r="J25" s="8">
        <v>5636164</v>
      </c>
      <c r="K25" s="8">
        <v>1891052</v>
      </c>
      <c r="L25" s="8">
        <v>1891052</v>
      </c>
      <c r="M25" s="8">
        <v>1905117</v>
      </c>
      <c r="N25" s="8">
        <v>5687221</v>
      </c>
      <c r="O25" s="8">
        <v>1898085</v>
      </c>
      <c r="P25" s="8">
        <v>1898085</v>
      </c>
      <c r="Q25" s="8">
        <v>1898085</v>
      </c>
      <c r="R25" s="8">
        <v>5694255</v>
      </c>
      <c r="S25" s="8"/>
      <c r="T25" s="8"/>
      <c r="U25" s="8"/>
      <c r="V25" s="8"/>
      <c r="W25" s="8">
        <v>17017640</v>
      </c>
      <c r="X25" s="8">
        <v>18454185</v>
      </c>
      <c r="Y25" s="8">
        <v>-1436545</v>
      </c>
      <c r="Z25" s="2">
        <v>-7.78</v>
      </c>
      <c r="AA25" s="6">
        <v>24605583</v>
      </c>
    </row>
    <row r="26" spans="1:27" ht="13.5">
      <c r="A26" s="25" t="s">
        <v>50</v>
      </c>
      <c r="B26" s="24"/>
      <c r="C26" s="6"/>
      <c r="D26" s="6"/>
      <c r="E26" s="7">
        <v>3361260</v>
      </c>
      <c r="F26" s="8">
        <v>3361260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2520945</v>
      </c>
      <c r="Y26" s="8">
        <v>-2520945</v>
      </c>
      <c r="Z26" s="2">
        <v>-100</v>
      </c>
      <c r="AA26" s="6">
        <v>3361260</v>
      </c>
    </row>
    <row r="27" spans="1:27" ht="13.5">
      <c r="A27" s="25" t="s">
        <v>51</v>
      </c>
      <c r="B27" s="24"/>
      <c r="C27" s="6"/>
      <c r="D27" s="6"/>
      <c r="E27" s="7">
        <v>51564174</v>
      </c>
      <c r="F27" s="8">
        <v>51564174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38673144</v>
      </c>
      <c r="Y27" s="8">
        <v>-38673144</v>
      </c>
      <c r="Z27" s="2">
        <v>-100</v>
      </c>
      <c r="AA27" s="6">
        <v>51564174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199048</v>
      </c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6957268</v>
      </c>
      <c r="D30" s="6"/>
      <c r="E30" s="7">
        <v>13726483</v>
      </c>
      <c r="F30" s="8">
        <v>12745371</v>
      </c>
      <c r="G30" s="8">
        <v>439980</v>
      </c>
      <c r="H30" s="8">
        <v>498175</v>
      </c>
      <c r="I30" s="8">
        <v>956611</v>
      </c>
      <c r="J30" s="8">
        <v>1894766</v>
      </c>
      <c r="K30" s="8">
        <v>334072</v>
      </c>
      <c r="L30" s="8">
        <v>744082</v>
      </c>
      <c r="M30" s="8">
        <v>543086</v>
      </c>
      <c r="N30" s="8">
        <v>1621240</v>
      </c>
      <c r="O30" s="8">
        <v>394909</v>
      </c>
      <c r="P30" s="8">
        <v>366929</v>
      </c>
      <c r="Q30" s="8">
        <v>802170</v>
      </c>
      <c r="R30" s="8">
        <v>1564008</v>
      </c>
      <c r="S30" s="8"/>
      <c r="T30" s="8"/>
      <c r="U30" s="8"/>
      <c r="V30" s="8"/>
      <c r="W30" s="8">
        <v>5080014</v>
      </c>
      <c r="X30" s="8">
        <v>9559046</v>
      </c>
      <c r="Y30" s="8">
        <v>-4479032</v>
      </c>
      <c r="Z30" s="2">
        <v>-46.86</v>
      </c>
      <c r="AA30" s="6">
        <v>12745371</v>
      </c>
    </row>
    <row r="31" spans="1:27" ht="13.5">
      <c r="A31" s="25" t="s">
        <v>55</v>
      </c>
      <c r="B31" s="24"/>
      <c r="C31" s="6">
        <v>48618754</v>
      </c>
      <c r="D31" s="6"/>
      <c r="E31" s="7">
        <v>67237498</v>
      </c>
      <c r="F31" s="8">
        <v>78786342</v>
      </c>
      <c r="G31" s="8">
        <v>2089276</v>
      </c>
      <c r="H31" s="8">
        <v>5792356</v>
      </c>
      <c r="I31" s="8">
        <v>3102991</v>
      </c>
      <c r="J31" s="8">
        <v>10984623</v>
      </c>
      <c r="K31" s="8">
        <v>10734232</v>
      </c>
      <c r="L31" s="8">
        <v>4506552</v>
      </c>
      <c r="M31" s="8">
        <v>3851153</v>
      </c>
      <c r="N31" s="8">
        <v>19091937</v>
      </c>
      <c r="O31" s="8">
        <v>1528472</v>
      </c>
      <c r="P31" s="8">
        <v>2897995</v>
      </c>
      <c r="Q31" s="8">
        <v>3717112</v>
      </c>
      <c r="R31" s="8">
        <v>8143579</v>
      </c>
      <c r="S31" s="8"/>
      <c r="T31" s="8"/>
      <c r="U31" s="8"/>
      <c r="V31" s="8"/>
      <c r="W31" s="8">
        <v>38220139</v>
      </c>
      <c r="X31" s="8">
        <v>59089755</v>
      </c>
      <c r="Y31" s="8">
        <v>-20869616</v>
      </c>
      <c r="Z31" s="2">
        <v>-35.32</v>
      </c>
      <c r="AA31" s="6">
        <v>78786342</v>
      </c>
    </row>
    <row r="32" spans="1:27" ht="13.5">
      <c r="A32" s="25" t="s">
        <v>43</v>
      </c>
      <c r="B32" s="24"/>
      <c r="C32" s="6">
        <v>5090941</v>
      </c>
      <c r="D32" s="6"/>
      <c r="E32" s="7">
        <v>7285423</v>
      </c>
      <c r="F32" s="8">
        <v>6794619</v>
      </c>
      <c r="G32" s="8">
        <v>850143</v>
      </c>
      <c r="H32" s="8">
        <v>99203</v>
      </c>
      <c r="I32" s="8">
        <v>156070</v>
      </c>
      <c r="J32" s="8">
        <v>1105416</v>
      </c>
      <c r="K32" s="8">
        <v>688367</v>
      </c>
      <c r="L32" s="8">
        <v>413619</v>
      </c>
      <c r="M32" s="8">
        <v>721764</v>
      </c>
      <c r="N32" s="8">
        <v>1823750</v>
      </c>
      <c r="O32" s="8">
        <v>918678</v>
      </c>
      <c r="P32" s="8">
        <v>746197</v>
      </c>
      <c r="Q32" s="8">
        <v>794282</v>
      </c>
      <c r="R32" s="8">
        <v>2459157</v>
      </c>
      <c r="S32" s="8"/>
      <c r="T32" s="8"/>
      <c r="U32" s="8"/>
      <c r="V32" s="8"/>
      <c r="W32" s="8">
        <v>5388323</v>
      </c>
      <c r="X32" s="8">
        <v>5095964</v>
      </c>
      <c r="Y32" s="8">
        <v>292359</v>
      </c>
      <c r="Z32" s="2">
        <v>5.74</v>
      </c>
      <c r="AA32" s="6">
        <v>6794619</v>
      </c>
    </row>
    <row r="33" spans="1:27" ht="13.5">
      <c r="A33" s="25" t="s">
        <v>56</v>
      </c>
      <c r="B33" s="24"/>
      <c r="C33" s="6">
        <v>42841204</v>
      </c>
      <c r="D33" s="6"/>
      <c r="E33" s="7">
        <v>57448587</v>
      </c>
      <c r="F33" s="8">
        <v>56210232</v>
      </c>
      <c r="G33" s="8">
        <v>2213291</v>
      </c>
      <c r="H33" s="8">
        <v>4975817</v>
      </c>
      <c r="I33" s="8">
        <v>3802306</v>
      </c>
      <c r="J33" s="8">
        <v>10991414</v>
      </c>
      <c r="K33" s="8">
        <v>3776285</v>
      </c>
      <c r="L33" s="8">
        <v>2905280</v>
      </c>
      <c r="M33" s="8">
        <v>3239655</v>
      </c>
      <c r="N33" s="8">
        <v>9921220</v>
      </c>
      <c r="O33" s="8">
        <v>1391471</v>
      </c>
      <c r="P33" s="8">
        <v>3770495</v>
      </c>
      <c r="Q33" s="8">
        <v>2389350</v>
      </c>
      <c r="R33" s="8">
        <v>7551316</v>
      </c>
      <c r="S33" s="8"/>
      <c r="T33" s="8"/>
      <c r="U33" s="8"/>
      <c r="V33" s="8"/>
      <c r="W33" s="8">
        <v>28463950</v>
      </c>
      <c r="X33" s="8">
        <v>42157888</v>
      </c>
      <c r="Y33" s="8">
        <v>-13693938</v>
      </c>
      <c r="Z33" s="2">
        <v>-32.48</v>
      </c>
      <c r="AA33" s="6">
        <v>56210232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252907766</v>
      </c>
      <c r="D35" s="33">
        <f>SUM(D24:D34)</f>
        <v>0</v>
      </c>
      <c r="E35" s="34">
        <f t="shared" si="1"/>
        <v>372027021</v>
      </c>
      <c r="F35" s="35">
        <f t="shared" si="1"/>
        <v>380865594</v>
      </c>
      <c r="G35" s="35">
        <f t="shared" si="1"/>
        <v>18850026</v>
      </c>
      <c r="H35" s="35">
        <f t="shared" si="1"/>
        <v>24385532</v>
      </c>
      <c r="I35" s="35">
        <f t="shared" si="1"/>
        <v>21107379</v>
      </c>
      <c r="J35" s="35">
        <f t="shared" si="1"/>
        <v>64342937</v>
      </c>
      <c r="K35" s="35">
        <f t="shared" si="1"/>
        <v>29018934</v>
      </c>
      <c r="L35" s="35">
        <f t="shared" si="1"/>
        <v>21590674</v>
      </c>
      <c r="M35" s="35">
        <f t="shared" si="1"/>
        <v>21494088</v>
      </c>
      <c r="N35" s="35">
        <f t="shared" si="1"/>
        <v>72103696</v>
      </c>
      <c r="O35" s="35">
        <f t="shared" si="1"/>
        <v>17293472</v>
      </c>
      <c r="P35" s="35">
        <f t="shared" si="1"/>
        <v>20880486</v>
      </c>
      <c r="Q35" s="35">
        <f t="shared" si="1"/>
        <v>21237855</v>
      </c>
      <c r="R35" s="35">
        <f t="shared" si="1"/>
        <v>59411813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195858446</v>
      </c>
      <c r="X35" s="35">
        <f t="shared" si="1"/>
        <v>285649430</v>
      </c>
      <c r="Y35" s="35">
        <f t="shared" si="1"/>
        <v>-89790984</v>
      </c>
      <c r="Z35" s="36">
        <f>+IF(X35&lt;&gt;0,+(Y35/X35)*100,0)</f>
        <v>-31.433979756234763</v>
      </c>
      <c r="AA35" s="33">
        <f>SUM(AA24:AA34)</f>
        <v>380865594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-29994315</v>
      </c>
      <c r="D37" s="46">
        <f>+D21-D35</f>
        <v>0</v>
      </c>
      <c r="E37" s="47">
        <f t="shared" si="2"/>
        <v>31855016</v>
      </c>
      <c r="F37" s="48">
        <f t="shared" si="2"/>
        <v>26446217</v>
      </c>
      <c r="G37" s="48">
        <f t="shared" si="2"/>
        <v>132857546</v>
      </c>
      <c r="H37" s="48">
        <f t="shared" si="2"/>
        <v>-8804135</v>
      </c>
      <c r="I37" s="48">
        <f t="shared" si="2"/>
        <v>-13843523</v>
      </c>
      <c r="J37" s="48">
        <f t="shared" si="2"/>
        <v>110209888</v>
      </c>
      <c r="K37" s="48">
        <f t="shared" si="2"/>
        <v>-24327298</v>
      </c>
      <c r="L37" s="48">
        <f t="shared" si="2"/>
        <v>-19021689</v>
      </c>
      <c r="M37" s="48">
        <f t="shared" si="2"/>
        <v>57551178</v>
      </c>
      <c r="N37" s="48">
        <f t="shared" si="2"/>
        <v>14202191</v>
      </c>
      <c r="O37" s="48">
        <f t="shared" si="2"/>
        <v>-14659296</v>
      </c>
      <c r="P37" s="48">
        <f t="shared" si="2"/>
        <v>-18208872</v>
      </c>
      <c r="Q37" s="48">
        <f t="shared" si="2"/>
        <v>63218642</v>
      </c>
      <c r="R37" s="48">
        <f t="shared" si="2"/>
        <v>30350474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154762553</v>
      </c>
      <c r="X37" s="48">
        <f>IF(F21=F35,0,X21-X35)</f>
        <v>19834413</v>
      </c>
      <c r="Y37" s="48">
        <f t="shared" si="2"/>
        <v>134928140</v>
      </c>
      <c r="Z37" s="49">
        <f>+IF(X37&lt;&gt;0,+(Y37/X37)*100,0)</f>
        <v>680.2729175801674</v>
      </c>
      <c r="AA37" s="46">
        <f>+AA21-AA35</f>
        <v>26446217</v>
      </c>
    </row>
    <row r="38" spans="1:27" ht="22.5" customHeight="1">
      <c r="A38" s="50" t="s">
        <v>60</v>
      </c>
      <c r="B38" s="29"/>
      <c r="C38" s="6">
        <v>87278001</v>
      </c>
      <c r="D38" s="6"/>
      <c r="E38" s="7">
        <v>69802000</v>
      </c>
      <c r="F38" s="8">
        <v>76601800</v>
      </c>
      <c r="G38" s="8">
        <v>24338000</v>
      </c>
      <c r="H38" s="8">
        <v>4207463</v>
      </c>
      <c r="I38" s="8"/>
      <c r="J38" s="8">
        <v>28545463</v>
      </c>
      <c r="K38" s="8">
        <v>3569760</v>
      </c>
      <c r="L38" s="8"/>
      <c r="M38" s="8">
        <v>18253000</v>
      </c>
      <c r="N38" s="8">
        <v>21822760</v>
      </c>
      <c r="O38" s="8"/>
      <c r="P38" s="8">
        <v>2386111</v>
      </c>
      <c r="Q38" s="8">
        <v>18253000</v>
      </c>
      <c r="R38" s="8">
        <v>20639111</v>
      </c>
      <c r="S38" s="8"/>
      <c r="T38" s="8"/>
      <c r="U38" s="8"/>
      <c r="V38" s="8"/>
      <c r="W38" s="8">
        <v>71007334</v>
      </c>
      <c r="X38" s="8">
        <v>57451352</v>
      </c>
      <c r="Y38" s="8">
        <v>13555982</v>
      </c>
      <c r="Z38" s="2">
        <v>23.6</v>
      </c>
      <c r="AA38" s="6">
        <v>76601800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57283686</v>
      </c>
      <c r="D41" s="56">
        <f>SUM(D37:D40)</f>
        <v>0</v>
      </c>
      <c r="E41" s="57">
        <f t="shared" si="3"/>
        <v>101657016</v>
      </c>
      <c r="F41" s="58">
        <f t="shared" si="3"/>
        <v>103048017</v>
      </c>
      <c r="G41" s="58">
        <f t="shared" si="3"/>
        <v>157195546</v>
      </c>
      <c r="H41" s="58">
        <f t="shared" si="3"/>
        <v>-4596672</v>
      </c>
      <c r="I41" s="58">
        <f t="shared" si="3"/>
        <v>-13843523</v>
      </c>
      <c r="J41" s="58">
        <f t="shared" si="3"/>
        <v>138755351</v>
      </c>
      <c r="K41" s="58">
        <f t="shared" si="3"/>
        <v>-20757538</v>
      </c>
      <c r="L41" s="58">
        <f t="shared" si="3"/>
        <v>-19021689</v>
      </c>
      <c r="M41" s="58">
        <f t="shared" si="3"/>
        <v>75804178</v>
      </c>
      <c r="N41" s="58">
        <f t="shared" si="3"/>
        <v>36024951</v>
      </c>
      <c r="O41" s="58">
        <f t="shared" si="3"/>
        <v>-14659296</v>
      </c>
      <c r="P41" s="58">
        <f t="shared" si="3"/>
        <v>-15822761</v>
      </c>
      <c r="Q41" s="58">
        <f t="shared" si="3"/>
        <v>81471642</v>
      </c>
      <c r="R41" s="58">
        <f t="shared" si="3"/>
        <v>50989585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225769887</v>
      </c>
      <c r="X41" s="58">
        <f t="shared" si="3"/>
        <v>77285765</v>
      </c>
      <c r="Y41" s="58">
        <f t="shared" si="3"/>
        <v>148484122</v>
      </c>
      <c r="Z41" s="59">
        <f>+IF(X41&lt;&gt;0,+(Y41/X41)*100,0)</f>
        <v>192.1235068320796</v>
      </c>
      <c r="AA41" s="56">
        <f>SUM(AA37:AA40)</f>
        <v>103048017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57283686</v>
      </c>
      <c r="D43" s="64">
        <f>+D41-D42</f>
        <v>0</v>
      </c>
      <c r="E43" s="65">
        <f t="shared" si="4"/>
        <v>101657016</v>
      </c>
      <c r="F43" s="66">
        <f t="shared" si="4"/>
        <v>103048017</v>
      </c>
      <c r="G43" s="66">
        <f t="shared" si="4"/>
        <v>157195546</v>
      </c>
      <c r="H43" s="66">
        <f t="shared" si="4"/>
        <v>-4596672</v>
      </c>
      <c r="I43" s="66">
        <f t="shared" si="4"/>
        <v>-13843523</v>
      </c>
      <c r="J43" s="66">
        <f t="shared" si="4"/>
        <v>138755351</v>
      </c>
      <c r="K43" s="66">
        <f t="shared" si="4"/>
        <v>-20757538</v>
      </c>
      <c r="L43" s="66">
        <f t="shared" si="4"/>
        <v>-19021689</v>
      </c>
      <c r="M43" s="66">
        <f t="shared" si="4"/>
        <v>75804178</v>
      </c>
      <c r="N43" s="66">
        <f t="shared" si="4"/>
        <v>36024951</v>
      </c>
      <c r="O43" s="66">
        <f t="shared" si="4"/>
        <v>-14659296</v>
      </c>
      <c r="P43" s="66">
        <f t="shared" si="4"/>
        <v>-15822761</v>
      </c>
      <c r="Q43" s="66">
        <f t="shared" si="4"/>
        <v>81471642</v>
      </c>
      <c r="R43" s="66">
        <f t="shared" si="4"/>
        <v>50989585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225769887</v>
      </c>
      <c r="X43" s="66">
        <f t="shared" si="4"/>
        <v>77285765</v>
      </c>
      <c r="Y43" s="66">
        <f t="shared" si="4"/>
        <v>148484122</v>
      </c>
      <c r="Z43" s="67">
        <f>+IF(X43&lt;&gt;0,+(Y43/X43)*100,0)</f>
        <v>192.1235068320796</v>
      </c>
      <c r="AA43" s="64">
        <f>+AA41-AA42</f>
        <v>103048017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57283686</v>
      </c>
      <c r="D45" s="56">
        <f>SUM(D43:D44)</f>
        <v>0</v>
      </c>
      <c r="E45" s="57">
        <f t="shared" si="5"/>
        <v>101657016</v>
      </c>
      <c r="F45" s="58">
        <f t="shared" si="5"/>
        <v>103048017</v>
      </c>
      <c r="G45" s="58">
        <f t="shared" si="5"/>
        <v>157195546</v>
      </c>
      <c r="H45" s="58">
        <f t="shared" si="5"/>
        <v>-4596672</v>
      </c>
      <c r="I45" s="58">
        <f t="shared" si="5"/>
        <v>-13843523</v>
      </c>
      <c r="J45" s="58">
        <f t="shared" si="5"/>
        <v>138755351</v>
      </c>
      <c r="K45" s="58">
        <f t="shared" si="5"/>
        <v>-20757538</v>
      </c>
      <c r="L45" s="58">
        <f t="shared" si="5"/>
        <v>-19021689</v>
      </c>
      <c r="M45" s="58">
        <f t="shared" si="5"/>
        <v>75804178</v>
      </c>
      <c r="N45" s="58">
        <f t="shared" si="5"/>
        <v>36024951</v>
      </c>
      <c r="O45" s="58">
        <f t="shared" si="5"/>
        <v>-14659296</v>
      </c>
      <c r="P45" s="58">
        <f t="shared" si="5"/>
        <v>-15822761</v>
      </c>
      <c r="Q45" s="58">
        <f t="shared" si="5"/>
        <v>81471642</v>
      </c>
      <c r="R45" s="58">
        <f t="shared" si="5"/>
        <v>50989585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225769887</v>
      </c>
      <c r="X45" s="58">
        <f t="shared" si="5"/>
        <v>77285765</v>
      </c>
      <c r="Y45" s="58">
        <f t="shared" si="5"/>
        <v>148484122</v>
      </c>
      <c r="Z45" s="59">
        <f>+IF(X45&lt;&gt;0,+(Y45/X45)*100,0)</f>
        <v>192.1235068320796</v>
      </c>
      <c r="AA45" s="56">
        <f>SUM(AA43:AA44)</f>
        <v>103048017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57283686</v>
      </c>
      <c r="D47" s="71">
        <f>SUM(D45:D46)</f>
        <v>0</v>
      </c>
      <c r="E47" s="72">
        <f t="shared" si="6"/>
        <v>101657016</v>
      </c>
      <c r="F47" s="73">
        <f t="shared" si="6"/>
        <v>103048017</v>
      </c>
      <c r="G47" s="73">
        <f t="shared" si="6"/>
        <v>157195546</v>
      </c>
      <c r="H47" s="74">
        <f t="shared" si="6"/>
        <v>-4596672</v>
      </c>
      <c r="I47" s="74">
        <f t="shared" si="6"/>
        <v>-13843523</v>
      </c>
      <c r="J47" s="74">
        <f t="shared" si="6"/>
        <v>138755351</v>
      </c>
      <c r="K47" s="74">
        <f t="shared" si="6"/>
        <v>-20757538</v>
      </c>
      <c r="L47" s="74">
        <f t="shared" si="6"/>
        <v>-19021689</v>
      </c>
      <c r="M47" s="73">
        <f t="shared" si="6"/>
        <v>75804178</v>
      </c>
      <c r="N47" s="73">
        <f t="shared" si="6"/>
        <v>36024951</v>
      </c>
      <c r="O47" s="74">
        <f t="shared" si="6"/>
        <v>-14659296</v>
      </c>
      <c r="P47" s="74">
        <f t="shared" si="6"/>
        <v>-15822761</v>
      </c>
      <c r="Q47" s="74">
        <f t="shared" si="6"/>
        <v>81471642</v>
      </c>
      <c r="R47" s="74">
        <f t="shared" si="6"/>
        <v>50989585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225769887</v>
      </c>
      <c r="X47" s="74">
        <f t="shared" si="6"/>
        <v>77285765</v>
      </c>
      <c r="Y47" s="74">
        <f t="shared" si="6"/>
        <v>148484122</v>
      </c>
      <c r="Z47" s="75">
        <f>+IF(X47&lt;&gt;0,+(Y47/X47)*100,0)</f>
        <v>192.1235068320796</v>
      </c>
      <c r="AA47" s="76">
        <f>SUM(AA45:AA46)</f>
        <v>103048017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15190394</v>
      </c>
      <c r="D5" s="6"/>
      <c r="E5" s="7">
        <v>16600948</v>
      </c>
      <c r="F5" s="8">
        <v>16621377</v>
      </c>
      <c r="G5" s="8">
        <v>8046315</v>
      </c>
      <c r="H5" s="8"/>
      <c r="I5" s="8">
        <v>11659498</v>
      </c>
      <c r="J5" s="8">
        <v>19705813</v>
      </c>
      <c r="K5" s="8"/>
      <c r="L5" s="8">
        <v>2275622</v>
      </c>
      <c r="M5" s="8"/>
      <c r="N5" s="8">
        <v>2275622</v>
      </c>
      <c r="O5" s="8"/>
      <c r="P5" s="8"/>
      <c r="Q5" s="8">
        <v>-5145707</v>
      </c>
      <c r="R5" s="8">
        <v>-5145707</v>
      </c>
      <c r="S5" s="8"/>
      <c r="T5" s="8"/>
      <c r="U5" s="8"/>
      <c r="V5" s="8"/>
      <c r="W5" s="8">
        <v>16835728</v>
      </c>
      <c r="X5" s="8">
        <v>12466026</v>
      </c>
      <c r="Y5" s="8">
        <v>4369702</v>
      </c>
      <c r="Z5" s="2">
        <v>35.05</v>
      </c>
      <c r="AA5" s="6">
        <v>16621377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1435662</v>
      </c>
      <c r="D9" s="6"/>
      <c r="E9" s="7">
        <v>1449002</v>
      </c>
      <c r="F9" s="8">
        <v>1742952</v>
      </c>
      <c r="G9" s="8">
        <v>145246</v>
      </c>
      <c r="H9" s="8">
        <v>145246</v>
      </c>
      <c r="I9" s="8">
        <v>145246</v>
      </c>
      <c r="J9" s="8">
        <v>435738</v>
      </c>
      <c r="K9" s="8">
        <v>145246</v>
      </c>
      <c r="L9" s="8">
        <v>145246</v>
      </c>
      <c r="M9" s="8">
        <v>145246</v>
      </c>
      <c r="N9" s="8">
        <v>435738</v>
      </c>
      <c r="O9" s="8">
        <v>145246</v>
      </c>
      <c r="P9" s="8">
        <v>145246</v>
      </c>
      <c r="Q9" s="8">
        <v>145246</v>
      </c>
      <c r="R9" s="8">
        <v>435738</v>
      </c>
      <c r="S9" s="8"/>
      <c r="T9" s="8"/>
      <c r="U9" s="8"/>
      <c r="V9" s="8"/>
      <c r="W9" s="8">
        <v>1307214</v>
      </c>
      <c r="X9" s="8">
        <v>1307214</v>
      </c>
      <c r="Y9" s="8"/>
      <c r="Z9" s="2"/>
      <c r="AA9" s="6">
        <v>1742952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34360</v>
      </c>
      <c r="D11" s="6"/>
      <c r="E11" s="7">
        <v>38036</v>
      </c>
      <c r="F11" s="8">
        <v>68920</v>
      </c>
      <c r="G11" s="8">
        <v>9832</v>
      </c>
      <c r="H11" s="8">
        <v>11751</v>
      </c>
      <c r="I11" s="8">
        <v>2698</v>
      </c>
      <c r="J11" s="8">
        <v>24281</v>
      </c>
      <c r="K11" s="8">
        <v>10090</v>
      </c>
      <c r="L11" s="8">
        <v>7842</v>
      </c>
      <c r="M11" s="8">
        <v>2524</v>
      </c>
      <c r="N11" s="8">
        <v>20456</v>
      </c>
      <c r="O11" s="8">
        <v>4526</v>
      </c>
      <c r="P11" s="8">
        <v>2785</v>
      </c>
      <c r="Q11" s="8">
        <v>3712</v>
      </c>
      <c r="R11" s="8">
        <v>11023</v>
      </c>
      <c r="S11" s="8"/>
      <c r="T11" s="8"/>
      <c r="U11" s="8"/>
      <c r="V11" s="8"/>
      <c r="W11" s="8">
        <v>55760</v>
      </c>
      <c r="X11" s="8">
        <v>59301</v>
      </c>
      <c r="Y11" s="8">
        <v>-3541</v>
      </c>
      <c r="Z11" s="2">
        <v>-5.97</v>
      </c>
      <c r="AA11" s="6">
        <v>68920</v>
      </c>
    </row>
    <row r="12" spans="1:27" ht="13.5">
      <c r="A12" s="25" t="s">
        <v>37</v>
      </c>
      <c r="B12" s="29"/>
      <c r="C12" s="6">
        <v>6772456</v>
      </c>
      <c r="D12" s="6"/>
      <c r="E12" s="7">
        <v>6300417</v>
      </c>
      <c r="F12" s="8">
        <v>8175948</v>
      </c>
      <c r="G12" s="8">
        <v>658318</v>
      </c>
      <c r="H12" s="8">
        <v>703680</v>
      </c>
      <c r="I12" s="8">
        <v>611437</v>
      </c>
      <c r="J12" s="8">
        <v>1973435</v>
      </c>
      <c r="K12" s="8">
        <v>543847</v>
      </c>
      <c r="L12" s="8">
        <v>430080</v>
      </c>
      <c r="M12" s="8">
        <v>613974</v>
      </c>
      <c r="N12" s="8">
        <v>1587901</v>
      </c>
      <c r="O12" s="8">
        <v>536831</v>
      </c>
      <c r="P12" s="8">
        <v>458746</v>
      </c>
      <c r="Q12" s="8">
        <v>1046388</v>
      </c>
      <c r="R12" s="8">
        <v>2041965</v>
      </c>
      <c r="S12" s="8"/>
      <c r="T12" s="8"/>
      <c r="U12" s="8"/>
      <c r="V12" s="8"/>
      <c r="W12" s="8">
        <v>5603301</v>
      </c>
      <c r="X12" s="8">
        <v>6131961</v>
      </c>
      <c r="Y12" s="8">
        <v>-528660</v>
      </c>
      <c r="Z12" s="2">
        <v>-8.62</v>
      </c>
      <c r="AA12" s="6">
        <v>8175948</v>
      </c>
    </row>
    <row r="13" spans="1:27" ht="13.5">
      <c r="A13" s="23" t="s">
        <v>38</v>
      </c>
      <c r="B13" s="29"/>
      <c r="C13" s="6">
        <v>1267884</v>
      </c>
      <c r="D13" s="6"/>
      <c r="E13" s="7">
        <v>401951</v>
      </c>
      <c r="F13" s="8">
        <v>267135</v>
      </c>
      <c r="G13" s="8">
        <v>-2997</v>
      </c>
      <c r="H13" s="8">
        <v>-564</v>
      </c>
      <c r="I13" s="8">
        <v>152062</v>
      </c>
      <c r="J13" s="8">
        <v>148501</v>
      </c>
      <c r="K13" s="8">
        <v>163945</v>
      </c>
      <c r="L13" s="8">
        <v>166434</v>
      </c>
      <c r="M13" s="8">
        <v>168482</v>
      </c>
      <c r="N13" s="8">
        <v>498861</v>
      </c>
      <c r="O13" s="8">
        <v>170053</v>
      </c>
      <c r="P13" s="8">
        <v>178762</v>
      </c>
      <c r="Q13" s="8">
        <v>170443</v>
      </c>
      <c r="R13" s="8">
        <v>519258</v>
      </c>
      <c r="S13" s="8"/>
      <c r="T13" s="8"/>
      <c r="U13" s="8"/>
      <c r="V13" s="8"/>
      <c r="W13" s="8">
        <v>1166620</v>
      </c>
      <c r="X13" s="8">
        <v>200349</v>
      </c>
      <c r="Y13" s="8">
        <v>966271</v>
      </c>
      <c r="Z13" s="2">
        <v>482.29</v>
      </c>
      <c r="AA13" s="6">
        <v>267135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1583721</v>
      </c>
      <c r="D15" s="6"/>
      <c r="E15" s="7">
        <v>1259988</v>
      </c>
      <c r="F15" s="8">
        <v>1132061</v>
      </c>
      <c r="G15" s="8">
        <v>18683</v>
      </c>
      <c r="H15" s="8">
        <v>240285</v>
      </c>
      <c r="I15" s="8">
        <v>11006</v>
      </c>
      <c r="J15" s="8">
        <v>269974</v>
      </c>
      <c r="K15" s="8">
        <v>20347</v>
      </c>
      <c r="L15" s="8">
        <v>224897</v>
      </c>
      <c r="M15" s="8">
        <v>19957</v>
      </c>
      <c r="N15" s="8">
        <v>265201</v>
      </c>
      <c r="O15" s="8">
        <v>37929</v>
      </c>
      <c r="P15" s="8">
        <v>14172</v>
      </c>
      <c r="Q15" s="8">
        <v>7830</v>
      </c>
      <c r="R15" s="8">
        <v>59931</v>
      </c>
      <c r="S15" s="8"/>
      <c r="T15" s="8"/>
      <c r="U15" s="8"/>
      <c r="V15" s="8"/>
      <c r="W15" s="8">
        <v>595106</v>
      </c>
      <c r="X15" s="8">
        <v>849051</v>
      </c>
      <c r="Y15" s="8">
        <v>-253945</v>
      </c>
      <c r="Z15" s="2">
        <v>-29.91</v>
      </c>
      <c r="AA15" s="6">
        <v>1132061</v>
      </c>
    </row>
    <row r="16" spans="1:27" ht="13.5">
      <c r="A16" s="23" t="s">
        <v>41</v>
      </c>
      <c r="B16" s="29"/>
      <c r="C16" s="6">
        <v>1507794</v>
      </c>
      <c r="D16" s="6"/>
      <c r="E16" s="7">
        <v>1597238</v>
      </c>
      <c r="F16" s="8">
        <v>1591226</v>
      </c>
      <c r="G16" s="8">
        <v>145754</v>
      </c>
      <c r="H16" s="8">
        <v>125971</v>
      </c>
      <c r="I16" s="8">
        <v>93553</v>
      </c>
      <c r="J16" s="8">
        <v>365278</v>
      </c>
      <c r="K16" s="8">
        <v>130801</v>
      </c>
      <c r="L16" s="8">
        <v>128491</v>
      </c>
      <c r="M16" s="8">
        <v>61255</v>
      </c>
      <c r="N16" s="8">
        <v>320547</v>
      </c>
      <c r="O16" s="8">
        <v>99419</v>
      </c>
      <c r="P16" s="8">
        <v>127881</v>
      </c>
      <c r="Q16" s="8">
        <v>177277</v>
      </c>
      <c r="R16" s="8">
        <v>404577</v>
      </c>
      <c r="S16" s="8"/>
      <c r="T16" s="8"/>
      <c r="U16" s="8"/>
      <c r="V16" s="8"/>
      <c r="W16" s="8">
        <v>1090402</v>
      </c>
      <c r="X16" s="8">
        <v>1193427</v>
      </c>
      <c r="Y16" s="8">
        <v>-103025</v>
      </c>
      <c r="Z16" s="2">
        <v>-8.63</v>
      </c>
      <c r="AA16" s="6">
        <v>1591226</v>
      </c>
    </row>
    <row r="17" spans="1:27" ht="13.5">
      <c r="A17" s="23" t="s">
        <v>42</v>
      </c>
      <c r="B17" s="29"/>
      <c r="C17" s="6">
        <v>1267972</v>
      </c>
      <c r="D17" s="6"/>
      <c r="E17" s="7">
        <v>1296205</v>
      </c>
      <c r="F17" s="8">
        <v>1296205</v>
      </c>
      <c r="G17" s="8">
        <v>115569</v>
      </c>
      <c r="H17" s="8">
        <v>102097</v>
      </c>
      <c r="I17" s="8">
        <v>85110</v>
      </c>
      <c r="J17" s="8">
        <v>302776</v>
      </c>
      <c r="K17" s="8">
        <v>31956</v>
      </c>
      <c r="L17" s="8">
        <v>120009</v>
      </c>
      <c r="M17" s="8">
        <v>88121</v>
      </c>
      <c r="N17" s="8">
        <v>240086</v>
      </c>
      <c r="O17" s="8">
        <v>92950</v>
      </c>
      <c r="P17" s="8">
        <v>85012</v>
      </c>
      <c r="Q17" s="8">
        <v>64868</v>
      </c>
      <c r="R17" s="8">
        <v>242830</v>
      </c>
      <c r="S17" s="8"/>
      <c r="T17" s="8"/>
      <c r="U17" s="8"/>
      <c r="V17" s="8"/>
      <c r="W17" s="8">
        <v>785692</v>
      </c>
      <c r="X17" s="8">
        <v>972153</v>
      </c>
      <c r="Y17" s="8">
        <v>-186461</v>
      </c>
      <c r="Z17" s="2">
        <v>-19.18</v>
      </c>
      <c r="AA17" s="6">
        <v>1296205</v>
      </c>
    </row>
    <row r="18" spans="1:27" ht="13.5">
      <c r="A18" s="23" t="s">
        <v>43</v>
      </c>
      <c r="B18" s="29"/>
      <c r="C18" s="6">
        <v>178980923</v>
      </c>
      <c r="D18" s="6"/>
      <c r="E18" s="7">
        <v>188888001</v>
      </c>
      <c r="F18" s="8">
        <v>186609516</v>
      </c>
      <c r="G18" s="8">
        <v>77027588</v>
      </c>
      <c r="H18" s="8">
        <v>1357846</v>
      </c>
      <c r="I18" s="8">
        <v>678704</v>
      </c>
      <c r="J18" s="8">
        <v>79064138</v>
      </c>
      <c r="K18" s="8">
        <v>538678</v>
      </c>
      <c r="L18" s="8">
        <v>366607</v>
      </c>
      <c r="M18" s="8">
        <v>60880199</v>
      </c>
      <c r="N18" s="8">
        <v>61785484</v>
      </c>
      <c r="O18" s="8">
        <v>284344</v>
      </c>
      <c r="P18" s="8">
        <v>326619</v>
      </c>
      <c r="Q18" s="8">
        <v>39679855</v>
      </c>
      <c r="R18" s="8">
        <v>40290818</v>
      </c>
      <c r="S18" s="8"/>
      <c r="T18" s="8"/>
      <c r="U18" s="8"/>
      <c r="V18" s="8"/>
      <c r="W18" s="8">
        <v>181140440</v>
      </c>
      <c r="X18" s="8">
        <v>139707756</v>
      </c>
      <c r="Y18" s="8">
        <v>41432684</v>
      </c>
      <c r="Z18" s="2">
        <v>29.66</v>
      </c>
      <c r="AA18" s="6">
        <v>186609516</v>
      </c>
    </row>
    <row r="19" spans="1:27" ht="13.5">
      <c r="A19" s="23" t="s">
        <v>44</v>
      </c>
      <c r="B19" s="29"/>
      <c r="C19" s="6">
        <v>-8699154</v>
      </c>
      <c r="D19" s="6"/>
      <c r="E19" s="7">
        <v>113606</v>
      </c>
      <c r="F19" s="26">
        <v>150725</v>
      </c>
      <c r="G19" s="26">
        <v>23273</v>
      </c>
      <c r="H19" s="26">
        <v>-8003</v>
      </c>
      <c r="I19" s="26">
        <v>1860</v>
      </c>
      <c r="J19" s="26">
        <v>17130</v>
      </c>
      <c r="K19" s="26">
        <v>20689</v>
      </c>
      <c r="L19" s="26">
        <v>3366</v>
      </c>
      <c r="M19" s="26">
        <v>-14247</v>
      </c>
      <c r="N19" s="26">
        <v>9808</v>
      </c>
      <c r="O19" s="26">
        <v>15965</v>
      </c>
      <c r="P19" s="26">
        <v>-4142</v>
      </c>
      <c r="Q19" s="26">
        <v>-63358</v>
      </c>
      <c r="R19" s="26">
        <v>-51535</v>
      </c>
      <c r="S19" s="26"/>
      <c r="T19" s="26"/>
      <c r="U19" s="26"/>
      <c r="V19" s="26"/>
      <c r="W19" s="26">
        <v>-24597</v>
      </c>
      <c r="X19" s="26">
        <v>113012</v>
      </c>
      <c r="Y19" s="26">
        <v>-137609</v>
      </c>
      <c r="Z19" s="27">
        <v>-121.76</v>
      </c>
      <c r="AA19" s="28">
        <v>150725</v>
      </c>
    </row>
    <row r="20" spans="1:27" ht="13.5">
      <c r="A20" s="23" t="s">
        <v>45</v>
      </c>
      <c r="B20" s="29"/>
      <c r="C20" s="6">
        <v>16866955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>
        <v>31288</v>
      </c>
      <c r="P20" s="30"/>
      <c r="Q20" s="8"/>
      <c r="R20" s="8">
        <v>31288</v>
      </c>
      <c r="S20" s="8"/>
      <c r="T20" s="8"/>
      <c r="U20" s="8"/>
      <c r="V20" s="8"/>
      <c r="W20" s="30">
        <v>31288</v>
      </c>
      <c r="X20" s="8"/>
      <c r="Y20" s="8">
        <v>31288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216208967</v>
      </c>
      <c r="D21" s="33">
        <f t="shared" si="0"/>
        <v>0</v>
      </c>
      <c r="E21" s="34">
        <f t="shared" si="0"/>
        <v>217945392</v>
      </c>
      <c r="F21" s="35">
        <f t="shared" si="0"/>
        <v>217656065</v>
      </c>
      <c r="G21" s="35">
        <f t="shared" si="0"/>
        <v>86187581</v>
      </c>
      <c r="H21" s="35">
        <f t="shared" si="0"/>
        <v>2678309</v>
      </c>
      <c r="I21" s="35">
        <f t="shared" si="0"/>
        <v>13441174</v>
      </c>
      <c r="J21" s="35">
        <f t="shared" si="0"/>
        <v>102307064</v>
      </c>
      <c r="K21" s="35">
        <f t="shared" si="0"/>
        <v>1605599</v>
      </c>
      <c r="L21" s="35">
        <f t="shared" si="0"/>
        <v>3868594</v>
      </c>
      <c r="M21" s="35">
        <f t="shared" si="0"/>
        <v>61965511</v>
      </c>
      <c r="N21" s="35">
        <f t="shared" si="0"/>
        <v>67439704</v>
      </c>
      <c r="O21" s="35">
        <f t="shared" si="0"/>
        <v>1418551</v>
      </c>
      <c r="P21" s="35">
        <f t="shared" si="0"/>
        <v>1335081</v>
      </c>
      <c r="Q21" s="35">
        <f t="shared" si="0"/>
        <v>36086554</v>
      </c>
      <c r="R21" s="35">
        <f t="shared" si="0"/>
        <v>38840186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208586954</v>
      </c>
      <c r="X21" s="35">
        <f t="shared" si="0"/>
        <v>163000250</v>
      </c>
      <c r="Y21" s="35">
        <f t="shared" si="0"/>
        <v>45586704</v>
      </c>
      <c r="Z21" s="36">
        <f>+IF(X21&lt;&gt;0,+(Y21/X21)*100,0)</f>
        <v>27.967260172913843</v>
      </c>
      <c r="AA21" s="33">
        <f>SUM(AA5:AA20)</f>
        <v>217656065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94565954</v>
      </c>
      <c r="D24" s="6"/>
      <c r="E24" s="7">
        <v>116101048</v>
      </c>
      <c r="F24" s="8">
        <v>99993118</v>
      </c>
      <c r="G24" s="8">
        <v>7544739</v>
      </c>
      <c r="H24" s="8">
        <v>8767359</v>
      </c>
      <c r="I24" s="8">
        <v>1268685</v>
      </c>
      <c r="J24" s="8">
        <v>17580783</v>
      </c>
      <c r="K24" s="8">
        <v>14870458</v>
      </c>
      <c r="L24" s="8">
        <v>7766602</v>
      </c>
      <c r="M24" s="8">
        <v>7877277</v>
      </c>
      <c r="N24" s="8">
        <v>30514337</v>
      </c>
      <c r="O24" s="8">
        <v>8003535</v>
      </c>
      <c r="P24" s="8">
        <v>7532442</v>
      </c>
      <c r="Q24" s="8">
        <v>7494786</v>
      </c>
      <c r="R24" s="8">
        <v>23030763</v>
      </c>
      <c r="S24" s="8"/>
      <c r="T24" s="8"/>
      <c r="U24" s="8"/>
      <c r="V24" s="8"/>
      <c r="W24" s="8">
        <v>71125883</v>
      </c>
      <c r="X24" s="8">
        <v>74994984</v>
      </c>
      <c r="Y24" s="8">
        <v>-3869101</v>
      </c>
      <c r="Z24" s="2">
        <v>-5.16</v>
      </c>
      <c r="AA24" s="6">
        <v>99993118</v>
      </c>
    </row>
    <row r="25" spans="1:27" ht="13.5">
      <c r="A25" s="25" t="s">
        <v>49</v>
      </c>
      <c r="B25" s="24"/>
      <c r="C25" s="6">
        <v>18183105</v>
      </c>
      <c r="D25" s="6"/>
      <c r="E25" s="7">
        <v>22175516</v>
      </c>
      <c r="F25" s="8">
        <v>21826847</v>
      </c>
      <c r="G25" s="8">
        <v>1534427</v>
      </c>
      <c r="H25" s="8">
        <v>1599121</v>
      </c>
      <c r="I25" s="8">
        <v>1539884</v>
      </c>
      <c r="J25" s="8">
        <v>4673432</v>
      </c>
      <c r="K25" s="8">
        <v>1539884</v>
      </c>
      <c r="L25" s="8">
        <v>1558301</v>
      </c>
      <c r="M25" s="8">
        <v>1611799</v>
      </c>
      <c r="N25" s="8">
        <v>4709984</v>
      </c>
      <c r="O25" s="8">
        <v>1530012</v>
      </c>
      <c r="P25" s="8">
        <v>1524555</v>
      </c>
      <c r="Q25" s="8">
        <v>1575064</v>
      </c>
      <c r="R25" s="8">
        <v>4629631</v>
      </c>
      <c r="S25" s="8"/>
      <c r="T25" s="8"/>
      <c r="U25" s="8"/>
      <c r="V25" s="8"/>
      <c r="W25" s="8">
        <v>14013047</v>
      </c>
      <c r="X25" s="8">
        <v>16370136</v>
      </c>
      <c r="Y25" s="8">
        <v>-2357089</v>
      </c>
      <c r="Z25" s="2">
        <v>-14.4</v>
      </c>
      <c r="AA25" s="6">
        <v>21826847</v>
      </c>
    </row>
    <row r="26" spans="1:27" ht="13.5">
      <c r="A26" s="25" t="s">
        <v>50</v>
      </c>
      <c r="B26" s="24"/>
      <c r="C26" s="6"/>
      <c r="D26" s="6"/>
      <c r="E26" s="7"/>
      <c r="F26" s="8">
        <v>14258932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14258932</v>
      </c>
    </row>
    <row r="27" spans="1:27" ht="13.5">
      <c r="A27" s="25" t="s">
        <v>51</v>
      </c>
      <c r="B27" s="24"/>
      <c r="C27" s="6">
        <v>95863669</v>
      </c>
      <c r="D27" s="6"/>
      <c r="E27" s="7">
        <v>115763218</v>
      </c>
      <c r="F27" s="8">
        <v>94467268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70850448</v>
      </c>
      <c r="Y27" s="8">
        <v>-70850448</v>
      </c>
      <c r="Z27" s="2">
        <v>-100</v>
      </c>
      <c r="AA27" s="6">
        <v>94467268</v>
      </c>
    </row>
    <row r="28" spans="1:27" ht="13.5">
      <c r="A28" s="25" t="s">
        <v>52</v>
      </c>
      <c r="B28" s="24"/>
      <c r="C28" s="6">
        <v>413000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9241497</v>
      </c>
      <c r="D30" s="6"/>
      <c r="E30" s="7">
        <v>5728669</v>
      </c>
      <c r="F30" s="8">
        <v>5471987</v>
      </c>
      <c r="G30" s="8">
        <v>28350</v>
      </c>
      <c r="H30" s="8">
        <v>176334</v>
      </c>
      <c r="I30" s="8">
        <v>268737</v>
      </c>
      <c r="J30" s="8">
        <v>473421</v>
      </c>
      <c r="K30" s="8">
        <v>295331</v>
      </c>
      <c r="L30" s="8">
        <v>501002</v>
      </c>
      <c r="M30" s="8">
        <v>438093</v>
      </c>
      <c r="N30" s="8">
        <v>1234426</v>
      </c>
      <c r="O30" s="8">
        <v>122242</v>
      </c>
      <c r="P30" s="8">
        <v>70450</v>
      </c>
      <c r="Q30" s="8">
        <v>178677</v>
      </c>
      <c r="R30" s="8">
        <v>371369</v>
      </c>
      <c r="S30" s="8"/>
      <c r="T30" s="8"/>
      <c r="U30" s="8"/>
      <c r="V30" s="8"/>
      <c r="W30" s="8">
        <v>2079216</v>
      </c>
      <c r="X30" s="8">
        <v>4103991</v>
      </c>
      <c r="Y30" s="8">
        <v>-2024775</v>
      </c>
      <c r="Z30" s="2">
        <v>-49.34</v>
      </c>
      <c r="AA30" s="6">
        <v>5471987</v>
      </c>
    </row>
    <row r="31" spans="1:27" ht="13.5">
      <c r="A31" s="25" t="s">
        <v>55</v>
      </c>
      <c r="B31" s="24"/>
      <c r="C31" s="6">
        <v>25878892</v>
      </c>
      <c r="D31" s="6"/>
      <c r="E31" s="7">
        <v>34932896</v>
      </c>
      <c r="F31" s="8">
        <v>24213758</v>
      </c>
      <c r="G31" s="8">
        <v>1202500</v>
      </c>
      <c r="H31" s="8">
        <v>1323489</v>
      </c>
      <c r="I31" s="8">
        <v>2659146</v>
      </c>
      <c r="J31" s="8">
        <v>5185135</v>
      </c>
      <c r="K31" s="8">
        <v>2125959</v>
      </c>
      <c r="L31" s="8">
        <v>1194410</v>
      </c>
      <c r="M31" s="8">
        <v>2465590</v>
      </c>
      <c r="N31" s="8">
        <v>5785959</v>
      </c>
      <c r="O31" s="8">
        <v>1324189</v>
      </c>
      <c r="P31" s="8">
        <v>879782</v>
      </c>
      <c r="Q31" s="8">
        <v>1632881</v>
      </c>
      <c r="R31" s="8">
        <v>3836852</v>
      </c>
      <c r="S31" s="8"/>
      <c r="T31" s="8"/>
      <c r="U31" s="8"/>
      <c r="V31" s="8"/>
      <c r="W31" s="8">
        <v>14807946</v>
      </c>
      <c r="X31" s="8">
        <v>18076686</v>
      </c>
      <c r="Y31" s="8">
        <v>-3268740</v>
      </c>
      <c r="Z31" s="2">
        <v>-18.08</v>
      </c>
      <c r="AA31" s="6">
        <v>24213758</v>
      </c>
    </row>
    <row r="32" spans="1:27" ht="13.5">
      <c r="A32" s="25" t="s">
        <v>43</v>
      </c>
      <c r="B32" s="24"/>
      <c r="C32" s="6">
        <v>119200</v>
      </c>
      <c r="D32" s="6"/>
      <c r="E32" s="7">
        <v>2282690</v>
      </c>
      <c r="F32" s="8">
        <v>3012690</v>
      </c>
      <c r="G32" s="8"/>
      <c r="H32" s="8"/>
      <c r="I32" s="8">
        <v>30000</v>
      </c>
      <c r="J32" s="8">
        <v>30000</v>
      </c>
      <c r="K32" s="8">
        <v>60000</v>
      </c>
      <c r="L32" s="8">
        <v>85000</v>
      </c>
      <c r="M32" s="8">
        <v>125000</v>
      </c>
      <c r="N32" s="8">
        <v>270000</v>
      </c>
      <c r="O32" s="8">
        <v>123000</v>
      </c>
      <c r="P32" s="8">
        <v>27000</v>
      </c>
      <c r="Q32" s="8">
        <v>8000</v>
      </c>
      <c r="R32" s="8">
        <v>158000</v>
      </c>
      <c r="S32" s="8"/>
      <c r="T32" s="8"/>
      <c r="U32" s="8"/>
      <c r="V32" s="8"/>
      <c r="W32" s="8">
        <v>458000</v>
      </c>
      <c r="X32" s="8">
        <v>2259519</v>
      </c>
      <c r="Y32" s="8">
        <v>-1801519</v>
      </c>
      <c r="Z32" s="2">
        <v>-79.73</v>
      </c>
      <c r="AA32" s="6">
        <v>3012690</v>
      </c>
    </row>
    <row r="33" spans="1:27" ht="13.5">
      <c r="A33" s="25" t="s">
        <v>56</v>
      </c>
      <c r="B33" s="24"/>
      <c r="C33" s="6">
        <v>45490056</v>
      </c>
      <c r="D33" s="6"/>
      <c r="E33" s="7">
        <v>44409671</v>
      </c>
      <c r="F33" s="8">
        <v>50940718</v>
      </c>
      <c r="G33" s="8">
        <v>2975611</v>
      </c>
      <c r="H33" s="8">
        <v>4231716</v>
      </c>
      <c r="I33" s="8">
        <v>3286542</v>
      </c>
      <c r="J33" s="8">
        <v>10493869</v>
      </c>
      <c r="K33" s="8">
        <v>3095368</v>
      </c>
      <c r="L33" s="8">
        <v>3788345</v>
      </c>
      <c r="M33" s="8">
        <v>3399209</v>
      </c>
      <c r="N33" s="8">
        <v>10282922</v>
      </c>
      <c r="O33" s="8">
        <v>2662225</v>
      </c>
      <c r="P33" s="8">
        <v>2419304</v>
      </c>
      <c r="Q33" s="8">
        <v>4165137</v>
      </c>
      <c r="R33" s="8">
        <v>9246666</v>
      </c>
      <c r="S33" s="8"/>
      <c r="T33" s="8"/>
      <c r="U33" s="8"/>
      <c r="V33" s="8"/>
      <c r="W33" s="8">
        <v>30023457</v>
      </c>
      <c r="X33" s="8">
        <v>37109824</v>
      </c>
      <c r="Y33" s="8">
        <v>-7086367</v>
      </c>
      <c r="Z33" s="2">
        <v>-19.1</v>
      </c>
      <c r="AA33" s="6">
        <v>50940718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289755373</v>
      </c>
      <c r="D35" s="33">
        <f>SUM(D24:D34)</f>
        <v>0</v>
      </c>
      <c r="E35" s="34">
        <f t="shared" si="1"/>
        <v>341393708</v>
      </c>
      <c r="F35" s="35">
        <f t="shared" si="1"/>
        <v>314185318</v>
      </c>
      <c r="G35" s="35">
        <f t="shared" si="1"/>
        <v>13285627</v>
      </c>
      <c r="H35" s="35">
        <f t="shared" si="1"/>
        <v>16098019</v>
      </c>
      <c r="I35" s="35">
        <f t="shared" si="1"/>
        <v>9052994</v>
      </c>
      <c r="J35" s="35">
        <f t="shared" si="1"/>
        <v>38436640</v>
      </c>
      <c r="K35" s="35">
        <f t="shared" si="1"/>
        <v>21987000</v>
      </c>
      <c r="L35" s="35">
        <f t="shared" si="1"/>
        <v>14893660</v>
      </c>
      <c r="M35" s="35">
        <f t="shared" si="1"/>
        <v>15916968</v>
      </c>
      <c r="N35" s="35">
        <f t="shared" si="1"/>
        <v>52797628</v>
      </c>
      <c r="O35" s="35">
        <f t="shared" si="1"/>
        <v>13765203</v>
      </c>
      <c r="P35" s="35">
        <f t="shared" si="1"/>
        <v>12453533</v>
      </c>
      <c r="Q35" s="35">
        <f t="shared" si="1"/>
        <v>15054545</v>
      </c>
      <c r="R35" s="35">
        <f t="shared" si="1"/>
        <v>41273281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132507549</v>
      </c>
      <c r="X35" s="35">
        <f t="shared" si="1"/>
        <v>223765588</v>
      </c>
      <c r="Y35" s="35">
        <f t="shared" si="1"/>
        <v>-91258039</v>
      </c>
      <c r="Z35" s="36">
        <f>+IF(X35&lt;&gt;0,+(Y35/X35)*100,0)</f>
        <v>-40.782874532075056</v>
      </c>
      <c r="AA35" s="33">
        <f>SUM(AA24:AA34)</f>
        <v>314185318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-73546406</v>
      </c>
      <c r="D37" s="46">
        <f>+D21-D35</f>
        <v>0</v>
      </c>
      <c r="E37" s="47">
        <f t="shared" si="2"/>
        <v>-123448316</v>
      </c>
      <c r="F37" s="48">
        <f t="shared" si="2"/>
        <v>-96529253</v>
      </c>
      <c r="G37" s="48">
        <f t="shared" si="2"/>
        <v>72901954</v>
      </c>
      <c r="H37" s="48">
        <f t="shared" si="2"/>
        <v>-13419710</v>
      </c>
      <c r="I37" s="48">
        <f t="shared" si="2"/>
        <v>4388180</v>
      </c>
      <c r="J37" s="48">
        <f t="shared" si="2"/>
        <v>63870424</v>
      </c>
      <c r="K37" s="48">
        <f t="shared" si="2"/>
        <v>-20381401</v>
      </c>
      <c r="L37" s="48">
        <f t="shared" si="2"/>
        <v>-11025066</v>
      </c>
      <c r="M37" s="48">
        <f t="shared" si="2"/>
        <v>46048543</v>
      </c>
      <c r="N37" s="48">
        <f t="shared" si="2"/>
        <v>14642076</v>
      </c>
      <c r="O37" s="48">
        <f t="shared" si="2"/>
        <v>-12346652</v>
      </c>
      <c r="P37" s="48">
        <f t="shared" si="2"/>
        <v>-11118452</v>
      </c>
      <c r="Q37" s="48">
        <f t="shared" si="2"/>
        <v>21032009</v>
      </c>
      <c r="R37" s="48">
        <f t="shared" si="2"/>
        <v>-2433095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76079405</v>
      </c>
      <c r="X37" s="48">
        <f>IF(F21=F35,0,X21-X35)</f>
        <v>-60765338</v>
      </c>
      <c r="Y37" s="48">
        <f t="shared" si="2"/>
        <v>136844743</v>
      </c>
      <c r="Z37" s="49">
        <f>+IF(X37&lt;&gt;0,+(Y37/X37)*100,0)</f>
        <v>-225.20197781175838</v>
      </c>
      <c r="AA37" s="46">
        <f>+AA21-AA35</f>
        <v>-96529253</v>
      </c>
    </row>
    <row r="38" spans="1:27" ht="22.5" customHeight="1">
      <c r="A38" s="50" t="s">
        <v>60</v>
      </c>
      <c r="B38" s="29"/>
      <c r="C38" s="6">
        <v>46261627</v>
      </c>
      <c r="D38" s="6"/>
      <c r="E38" s="7">
        <v>66758000</v>
      </c>
      <c r="F38" s="8">
        <v>67323359</v>
      </c>
      <c r="G38" s="8">
        <v>11406590</v>
      </c>
      <c r="H38" s="8">
        <v>5701479</v>
      </c>
      <c r="I38" s="8">
        <v>2499408</v>
      </c>
      <c r="J38" s="8">
        <v>19607477</v>
      </c>
      <c r="K38" s="8">
        <v>7467798</v>
      </c>
      <c r="L38" s="8">
        <v>9582235</v>
      </c>
      <c r="M38" s="8">
        <v>8873454</v>
      </c>
      <c r="N38" s="8">
        <v>25923487</v>
      </c>
      <c r="O38" s="8">
        <v>312833</v>
      </c>
      <c r="P38" s="8">
        <v>2128766</v>
      </c>
      <c r="Q38" s="8">
        <v>12441613</v>
      </c>
      <c r="R38" s="8">
        <v>14883212</v>
      </c>
      <c r="S38" s="8"/>
      <c r="T38" s="8"/>
      <c r="U38" s="8"/>
      <c r="V38" s="8"/>
      <c r="W38" s="8">
        <v>60414176</v>
      </c>
      <c r="X38" s="8">
        <v>50633862</v>
      </c>
      <c r="Y38" s="8">
        <v>9780314</v>
      </c>
      <c r="Z38" s="2">
        <v>19.32</v>
      </c>
      <c r="AA38" s="6">
        <v>67323359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-27284779</v>
      </c>
      <c r="D41" s="56">
        <f>SUM(D37:D40)</f>
        <v>0</v>
      </c>
      <c r="E41" s="57">
        <f t="shared" si="3"/>
        <v>-56690316</v>
      </c>
      <c r="F41" s="58">
        <f t="shared" si="3"/>
        <v>-29205894</v>
      </c>
      <c r="G41" s="58">
        <f t="shared" si="3"/>
        <v>84308544</v>
      </c>
      <c r="H41" s="58">
        <f t="shared" si="3"/>
        <v>-7718231</v>
      </c>
      <c r="I41" s="58">
        <f t="shared" si="3"/>
        <v>6887588</v>
      </c>
      <c r="J41" s="58">
        <f t="shared" si="3"/>
        <v>83477901</v>
      </c>
      <c r="K41" s="58">
        <f t="shared" si="3"/>
        <v>-12913603</v>
      </c>
      <c r="L41" s="58">
        <f t="shared" si="3"/>
        <v>-1442831</v>
      </c>
      <c r="M41" s="58">
        <f t="shared" si="3"/>
        <v>54921997</v>
      </c>
      <c r="N41" s="58">
        <f t="shared" si="3"/>
        <v>40565563</v>
      </c>
      <c r="O41" s="58">
        <f t="shared" si="3"/>
        <v>-12033819</v>
      </c>
      <c r="P41" s="58">
        <f t="shared" si="3"/>
        <v>-8989686</v>
      </c>
      <c r="Q41" s="58">
        <f t="shared" si="3"/>
        <v>33473622</v>
      </c>
      <c r="R41" s="58">
        <f t="shared" si="3"/>
        <v>12450117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136493581</v>
      </c>
      <c r="X41" s="58">
        <f t="shared" si="3"/>
        <v>-10131476</v>
      </c>
      <c r="Y41" s="58">
        <f t="shared" si="3"/>
        <v>146625057</v>
      </c>
      <c r="Z41" s="59">
        <f>+IF(X41&lt;&gt;0,+(Y41/X41)*100,0)</f>
        <v>-1447.2230600950936</v>
      </c>
      <c r="AA41" s="56">
        <f>SUM(AA37:AA40)</f>
        <v>-29205894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-27284779</v>
      </c>
      <c r="D43" s="64">
        <f>+D41-D42</f>
        <v>0</v>
      </c>
      <c r="E43" s="65">
        <f t="shared" si="4"/>
        <v>-56690316</v>
      </c>
      <c r="F43" s="66">
        <f t="shared" si="4"/>
        <v>-29205894</v>
      </c>
      <c r="G43" s="66">
        <f t="shared" si="4"/>
        <v>84308544</v>
      </c>
      <c r="H43" s="66">
        <f t="shared" si="4"/>
        <v>-7718231</v>
      </c>
      <c r="I43" s="66">
        <f t="shared" si="4"/>
        <v>6887588</v>
      </c>
      <c r="J43" s="66">
        <f t="shared" si="4"/>
        <v>83477901</v>
      </c>
      <c r="K43" s="66">
        <f t="shared" si="4"/>
        <v>-12913603</v>
      </c>
      <c r="L43" s="66">
        <f t="shared" si="4"/>
        <v>-1442831</v>
      </c>
      <c r="M43" s="66">
        <f t="shared" si="4"/>
        <v>54921997</v>
      </c>
      <c r="N43" s="66">
        <f t="shared" si="4"/>
        <v>40565563</v>
      </c>
      <c r="O43" s="66">
        <f t="shared" si="4"/>
        <v>-12033819</v>
      </c>
      <c r="P43" s="66">
        <f t="shared" si="4"/>
        <v>-8989686</v>
      </c>
      <c r="Q43" s="66">
        <f t="shared" si="4"/>
        <v>33473622</v>
      </c>
      <c r="R43" s="66">
        <f t="shared" si="4"/>
        <v>12450117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136493581</v>
      </c>
      <c r="X43" s="66">
        <f t="shared" si="4"/>
        <v>-10131476</v>
      </c>
      <c r="Y43" s="66">
        <f t="shared" si="4"/>
        <v>146625057</v>
      </c>
      <c r="Z43" s="67">
        <f>+IF(X43&lt;&gt;0,+(Y43/X43)*100,0)</f>
        <v>-1447.2230600950936</v>
      </c>
      <c r="AA43" s="64">
        <f>+AA41-AA42</f>
        <v>-29205894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-27284779</v>
      </c>
      <c r="D45" s="56">
        <f>SUM(D43:D44)</f>
        <v>0</v>
      </c>
      <c r="E45" s="57">
        <f t="shared" si="5"/>
        <v>-56690316</v>
      </c>
      <c r="F45" s="58">
        <f t="shared" si="5"/>
        <v>-29205894</v>
      </c>
      <c r="G45" s="58">
        <f t="shared" si="5"/>
        <v>84308544</v>
      </c>
      <c r="H45" s="58">
        <f t="shared" si="5"/>
        <v>-7718231</v>
      </c>
      <c r="I45" s="58">
        <f t="shared" si="5"/>
        <v>6887588</v>
      </c>
      <c r="J45" s="58">
        <f t="shared" si="5"/>
        <v>83477901</v>
      </c>
      <c r="K45" s="58">
        <f t="shared" si="5"/>
        <v>-12913603</v>
      </c>
      <c r="L45" s="58">
        <f t="shared" si="5"/>
        <v>-1442831</v>
      </c>
      <c r="M45" s="58">
        <f t="shared" si="5"/>
        <v>54921997</v>
      </c>
      <c r="N45" s="58">
        <f t="shared" si="5"/>
        <v>40565563</v>
      </c>
      <c r="O45" s="58">
        <f t="shared" si="5"/>
        <v>-12033819</v>
      </c>
      <c r="P45" s="58">
        <f t="shared" si="5"/>
        <v>-8989686</v>
      </c>
      <c r="Q45" s="58">
        <f t="shared" si="5"/>
        <v>33473622</v>
      </c>
      <c r="R45" s="58">
        <f t="shared" si="5"/>
        <v>12450117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136493581</v>
      </c>
      <c r="X45" s="58">
        <f t="shared" si="5"/>
        <v>-10131476</v>
      </c>
      <c r="Y45" s="58">
        <f t="shared" si="5"/>
        <v>146625057</v>
      </c>
      <c r="Z45" s="59">
        <f>+IF(X45&lt;&gt;0,+(Y45/X45)*100,0)</f>
        <v>-1447.2230600950936</v>
      </c>
      <c r="AA45" s="56">
        <f>SUM(AA43:AA44)</f>
        <v>-29205894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-27284779</v>
      </c>
      <c r="D47" s="71">
        <f>SUM(D45:D46)</f>
        <v>0</v>
      </c>
      <c r="E47" s="72">
        <f t="shared" si="6"/>
        <v>-56690316</v>
      </c>
      <c r="F47" s="73">
        <f t="shared" si="6"/>
        <v>-29205894</v>
      </c>
      <c r="G47" s="73">
        <f t="shared" si="6"/>
        <v>84308544</v>
      </c>
      <c r="H47" s="74">
        <f t="shared" si="6"/>
        <v>-7718231</v>
      </c>
      <c r="I47" s="74">
        <f t="shared" si="6"/>
        <v>6887588</v>
      </c>
      <c r="J47" s="74">
        <f t="shared" si="6"/>
        <v>83477901</v>
      </c>
      <c r="K47" s="74">
        <f t="shared" si="6"/>
        <v>-12913603</v>
      </c>
      <c r="L47" s="74">
        <f t="shared" si="6"/>
        <v>-1442831</v>
      </c>
      <c r="M47" s="73">
        <f t="shared" si="6"/>
        <v>54921997</v>
      </c>
      <c r="N47" s="73">
        <f t="shared" si="6"/>
        <v>40565563</v>
      </c>
      <c r="O47" s="74">
        <f t="shared" si="6"/>
        <v>-12033819</v>
      </c>
      <c r="P47" s="74">
        <f t="shared" si="6"/>
        <v>-8989686</v>
      </c>
      <c r="Q47" s="74">
        <f t="shared" si="6"/>
        <v>33473622</v>
      </c>
      <c r="R47" s="74">
        <f t="shared" si="6"/>
        <v>12450117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136493581</v>
      </c>
      <c r="X47" s="74">
        <f t="shared" si="6"/>
        <v>-10131476</v>
      </c>
      <c r="Y47" s="74">
        <f t="shared" si="6"/>
        <v>146625057</v>
      </c>
      <c r="Z47" s="75">
        <f>+IF(X47&lt;&gt;0,+(Y47/X47)*100,0)</f>
        <v>-1447.2230600950936</v>
      </c>
      <c r="AA47" s="76">
        <f>SUM(AA45:AA46)</f>
        <v>-29205894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216698665</v>
      </c>
      <c r="D5" s="6"/>
      <c r="E5" s="7">
        <v>246182733</v>
      </c>
      <c r="F5" s="8">
        <v>245634107</v>
      </c>
      <c r="G5" s="8">
        <v>224384351</v>
      </c>
      <c r="H5" s="8">
        <v>-1059666</v>
      </c>
      <c r="I5" s="8">
        <v>-234843</v>
      </c>
      <c r="J5" s="8">
        <v>223089842</v>
      </c>
      <c r="K5" s="8">
        <v>1195313</v>
      </c>
      <c r="L5" s="8">
        <v>-1026598</v>
      </c>
      <c r="M5" s="8">
        <v>-513452</v>
      </c>
      <c r="N5" s="8">
        <v>-344737</v>
      </c>
      <c r="O5" s="8">
        <v>-92999</v>
      </c>
      <c r="P5" s="8">
        <v>-4967117</v>
      </c>
      <c r="Q5" s="8">
        <v>-1236481</v>
      </c>
      <c r="R5" s="8">
        <v>-6296597</v>
      </c>
      <c r="S5" s="8"/>
      <c r="T5" s="8"/>
      <c r="U5" s="8"/>
      <c r="V5" s="8"/>
      <c r="W5" s="8">
        <v>216448508</v>
      </c>
      <c r="X5" s="8">
        <v>220280677</v>
      </c>
      <c r="Y5" s="8">
        <v>-3832169</v>
      </c>
      <c r="Z5" s="2">
        <v>-1.74</v>
      </c>
      <c r="AA5" s="6">
        <v>245634107</v>
      </c>
    </row>
    <row r="6" spans="1:27" ht="13.5">
      <c r="A6" s="23" t="s">
        <v>32</v>
      </c>
      <c r="B6" s="24"/>
      <c r="C6" s="6">
        <v>382943858</v>
      </c>
      <c r="D6" s="6"/>
      <c r="E6" s="7">
        <v>484061948</v>
      </c>
      <c r="F6" s="8">
        <v>489175715</v>
      </c>
      <c r="G6" s="8">
        <v>41509406</v>
      </c>
      <c r="H6" s="8">
        <v>39623954</v>
      </c>
      <c r="I6" s="8">
        <v>41224204</v>
      </c>
      <c r="J6" s="8">
        <v>122357564</v>
      </c>
      <c r="K6" s="8">
        <v>37546646</v>
      </c>
      <c r="L6" s="8">
        <v>35227186</v>
      </c>
      <c r="M6" s="8">
        <v>37337183</v>
      </c>
      <c r="N6" s="8">
        <v>110111015</v>
      </c>
      <c r="O6" s="8">
        <v>31164770</v>
      </c>
      <c r="P6" s="8">
        <v>32947898</v>
      </c>
      <c r="Q6" s="8">
        <v>37152656</v>
      </c>
      <c r="R6" s="8">
        <v>101265324</v>
      </c>
      <c r="S6" s="8"/>
      <c r="T6" s="8"/>
      <c r="U6" s="8"/>
      <c r="V6" s="8"/>
      <c r="W6" s="8">
        <v>333733903</v>
      </c>
      <c r="X6" s="8">
        <v>366747210</v>
      </c>
      <c r="Y6" s="8">
        <v>-33013307</v>
      </c>
      <c r="Z6" s="2">
        <v>-9</v>
      </c>
      <c r="AA6" s="6">
        <v>489175715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47319030</v>
      </c>
      <c r="D9" s="6"/>
      <c r="E9" s="7">
        <v>57664110</v>
      </c>
      <c r="F9" s="8">
        <v>55664110</v>
      </c>
      <c r="G9" s="8">
        <v>48649884</v>
      </c>
      <c r="H9" s="8">
        <v>255847</v>
      </c>
      <c r="I9" s="8">
        <v>-150850</v>
      </c>
      <c r="J9" s="8">
        <v>48754881</v>
      </c>
      <c r="K9" s="8">
        <v>793211</v>
      </c>
      <c r="L9" s="8">
        <v>374856</v>
      </c>
      <c r="M9" s="8">
        <v>461876</v>
      </c>
      <c r="N9" s="8">
        <v>1629943</v>
      </c>
      <c r="O9" s="8">
        <v>461890</v>
      </c>
      <c r="P9" s="8">
        <v>382427</v>
      </c>
      <c r="Q9" s="8">
        <v>769638</v>
      </c>
      <c r="R9" s="8">
        <v>1613955</v>
      </c>
      <c r="S9" s="8"/>
      <c r="T9" s="8"/>
      <c r="U9" s="8"/>
      <c r="V9" s="8"/>
      <c r="W9" s="8">
        <v>51998779</v>
      </c>
      <c r="X9" s="8">
        <v>41746581</v>
      </c>
      <c r="Y9" s="8">
        <v>10252198</v>
      </c>
      <c r="Z9" s="2">
        <v>24.56</v>
      </c>
      <c r="AA9" s="6">
        <v>55664110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17166768</v>
      </c>
      <c r="D11" s="6"/>
      <c r="E11" s="7">
        <v>29543138</v>
      </c>
      <c r="F11" s="8">
        <v>30045881</v>
      </c>
      <c r="G11" s="8">
        <v>1599679</v>
      </c>
      <c r="H11" s="8">
        <v>1300592</v>
      </c>
      <c r="I11" s="8">
        <v>1533059</v>
      </c>
      <c r="J11" s="8">
        <v>4433330</v>
      </c>
      <c r="K11" s="8">
        <v>1418945</v>
      </c>
      <c r="L11" s="8">
        <v>1475527</v>
      </c>
      <c r="M11" s="8">
        <v>1505660</v>
      </c>
      <c r="N11" s="8">
        <v>4400132</v>
      </c>
      <c r="O11" s="8">
        <v>1496015</v>
      </c>
      <c r="P11" s="8">
        <v>1486443</v>
      </c>
      <c r="Q11" s="8">
        <v>1591929</v>
      </c>
      <c r="R11" s="8">
        <v>4574387</v>
      </c>
      <c r="S11" s="8"/>
      <c r="T11" s="8"/>
      <c r="U11" s="8"/>
      <c r="V11" s="8"/>
      <c r="W11" s="8">
        <v>13407849</v>
      </c>
      <c r="X11" s="8">
        <v>22526226</v>
      </c>
      <c r="Y11" s="8">
        <v>-9118377</v>
      </c>
      <c r="Z11" s="2">
        <v>-40.48</v>
      </c>
      <c r="AA11" s="6">
        <v>30045881</v>
      </c>
    </row>
    <row r="12" spans="1:27" ht="13.5">
      <c r="A12" s="25" t="s">
        <v>37</v>
      </c>
      <c r="B12" s="29"/>
      <c r="C12" s="6">
        <v>1306122</v>
      </c>
      <c r="D12" s="6"/>
      <c r="E12" s="7">
        <v>2000000</v>
      </c>
      <c r="F12" s="8">
        <v>2000000</v>
      </c>
      <c r="G12" s="8">
        <v>174665</v>
      </c>
      <c r="H12" s="8">
        <v>238212</v>
      </c>
      <c r="I12" s="8">
        <v>161367</v>
      </c>
      <c r="J12" s="8">
        <v>574244</v>
      </c>
      <c r="K12" s="8">
        <v>145036</v>
      </c>
      <c r="L12" s="8">
        <v>128043</v>
      </c>
      <c r="M12" s="8">
        <v>106750</v>
      </c>
      <c r="N12" s="8">
        <v>379829</v>
      </c>
      <c r="O12" s="8">
        <v>96581</v>
      </c>
      <c r="P12" s="8">
        <v>-598411</v>
      </c>
      <c r="Q12" s="8">
        <v>779334</v>
      </c>
      <c r="R12" s="8">
        <v>277504</v>
      </c>
      <c r="S12" s="8"/>
      <c r="T12" s="8"/>
      <c r="U12" s="8"/>
      <c r="V12" s="8"/>
      <c r="W12" s="8">
        <v>1231577</v>
      </c>
      <c r="X12" s="8">
        <v>1499400</v>
      </c>
      <c r="Y12" s="8">
        <v>-267823</v>
      </c>
      <c r="Z12" s="2">
        <v>-17.86</v>
      </c>
      <c r="AA12" s="6">
        <v>2000000</v>
      </c>
    </row>
    <row r="13" spans="1:27" ht="13.5">
      <c r="A13" s="23" t="s">
        <v>38</v>
      </c>
      <c r="B13" s="29"/>
      <c r="C13" s="6">
        <v>47402916</v>
      </c>
      <c r="D13" s="6"/>
      <c r="E13" s="7">
        <v>48256023</v>
      </c>
      <c r="F13" s="8">
        <v>51876885</v>
      </c>
      <c r="G13" s="8">
        <v>4071113</v>
      </c>
      <c r="H13" s="8">
        <v>4046426</v>
      </c>
      <c r="I13" s="8">
        <v>4030687</v>
      </c>
      <c r="J13" s="8">
        <v>12148226</v>
      </c>
      <c r="K13" s="8">
        <v>3989389</v>
      </c>
      <c r="L13" s="8">
        <v>4257364</v>
      </c>
      <c r="M13" s="8">
        <v>4712190</v>
      </c>
      <c r="N13" s="8">
        <v>12958943</v>
      </c>
      <c r="O13" s="8">
        <v>4687918</v>
      </c>
      <c r="P13" s="8">
        <v>4377311</v>
      </c>
      <c r="Q13" s="8">
        <v>3937857</v>
      </c>
      <c r="R13" s="8">
        <v>13003086</v>
      </c>
      <c r="S13" s="8"/>
      <c r="T13" s="8"/>
      <c r="U13" s="8"/>
      <c r="V13" s="8"/>
      <c r="W13" s="8">
        <v>38110255</v>
      </c>
      <c r="X13" s="8">
        <v>38904516</v>
      </c>
      <c r="Y13" s="8">
        <v>-794261</v>
      </c>
      <c r="Z13" s="2">
        <v>-2.04</v>
      </c>
      <c r="AA13" s="6">
        <v>51876885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3410405</v>
      </c>
      <c r="D15" s="6"/>
      <c r="E15" s="7">
        <v>5838436</v>
      </c>
      <c r="F15" s="8">
        <v>6145375</v>
      </c>
      <c r="G15" s="8">
        <v>383402</v>
      </c>
      <c r="H15" s="8">
        <v>293819</v>
      </c>
      <c r="I15" s="8">
        <v>255601</v>
      </c>
      <c r="J15" s="8">
        <v>932822</v>
      </c>
      <c r="K15" s="8">
        <v>274851</v>
      </c>
      <c r="L15" s="8">
        <v>113663</v>
      </c>
      <c r="M15" s="8">
        <v>145459</v>
      </c>
      <c r="N15" s="8">
        <v>533973</v>
      </c>
      <c r="O15" s="8">
        <v>259669</v>
      </c>
      <c r="P15" s="8">
        <v>391414</v>
      </c>
      <c r="Q15" s="8">
        <v>382024</v>
      </c>
      <c r="R15" s="8">
        <v>1033107</v>
      </c>
      <c r="S15" s="8"/>
      <c r="T15" s="8"/>
      <c r="U15" s="8"/>
      <c r="V15" s="8"/>
      <c r="W15" s="8">
        <v>2499902</v>
      </c>
      <c r="X15" s="8">
        <v>4607460</v>
      </c>
      <c r="Y15" s="8">
        <v>-2107558</v>
      </c>
      <c r="Z15" s="2">
        <v>-45.74</v>
      </c>
      <c r="AA15" s="6">
        <v>6145375</v>
      </c>
    </row>
    <row r="16" spans="1:27" ht="13.5">
      <c r="A16" s="23" t="s">
        <v>41</v>
      </c>
      <c r="B16" s="29"/>
      <c r="C16" s="6">
        <v>205576</v>
      </c>
      <c r="D16" s="6"/>
      <c r="E16" s="7">
        <v>3399183</v>
      </c>
      <c r="F16" s="8">
        <v>3399183</v>
      </c>
      <c r="G16" s="8">
        <v>132339</v>
      </c>
      <c r="H16" s="8">
        <v>134421</v>
      </c>
      <c r="I16" s="8">
        <v>73034</v>
      </c>
      <c r="J16" s="8">
        <v>339794</v>
      </c>
      <c r="K16" s="8">
        <v>113577</v>
      </c>
      <c r="L16" s="8">
        <v>29996</v>
      </c>
      <c r="M16" s="8">
        <v>27744</v>
      </c>
      <c r="N16" s="8">
        <v>171317</v>
      </c>
      <c r="O16" s="8">
        <v>59105</v>
      </c>
      <c r="P16" s="8">
        <v>75528</v>
      </c>
      <c r="Q16" s="8">
        <v>43671</v>
      </c>
      <c r="R16" s="8">
        <v>178304</v>
      </c>
      <c r="S16" s="8"/>
      <c r="T16" s="8"/>
      <c r="U16" s="8"/>
      <c r="V16" s="8"/>
      <c r="W16" s="8">
        <v>689415</v>
      </c>
      <c r="X16" s="8">
        <v>2549007</v>
      </c>
      <c r="Y16" s="8">
        <v>-1859592</v>
      </c>
      <c r="Z16" s="2">
        <v>-72.95</v>
      </c>
      <c r="AA16" s="6">
        <v>3399183</v>
      </c>
    </row>
    <row r="17" spans="1:27" ht="13.5">
      <c r="A17" s="23" t="s">
        <v>42</v>
      </c>
      <c r="B17" s="29"/>
      <c r="C17" s="6">
        <v>12319021</v>
      </c>
      <c r="D17" s="6"/>
      <c r="E17" s="7">
        <v>16129104</v>
      </c>
      <c r="F17" s="8">
        <v>16129104</v>
      </c>
      <c r="G17" s="8">
        <v>1429607</v>
      </c>
      <c r="H17" s="8">
        <v>1177021</v>
      </c>
      <c r="I17" s="8">
        <v>1182374</v>
      </c>
      <c r="J17" s="8">
        <v>3789002</v>
      </c>
      <c r="K17" s="8">
        <v>1167350</v>
      </c>
      <c r="L17" s="8">
        <v>998791</v>
      </c>
      <c r="M17" s="8">
        <v>816848</v>
      </c>
      <c r="N17" s="8">
        <v>2982989</v>
      </c>
      <c r="O17" s="8">
        <v>1041181</v>
      </c>
      <c r="P17" s="8">
        <v>1039226</v>
      </c>
      <c r="Q17" s="8">
        <v>1154051</v>
      </c>
      <c r="R17" s="8">
        <v>3234458</v>
      </c>
      <c r="S17" s="8"/>
      <c r="T17" s="8"/>
      <c r="U17" s="8"/>
      <c r="V17" s="8"/>
      <c r="W17" s="8">
        <v>10006449</v>
      </c>
      <c r="X17" s="8">
        <v>12091986</v>
      </c>
      <c r="Y17" s="8">
        <v>-2085537</v>
      </c>
      <c r="Z17" s="2">
        <v>-17.25</v>
      </c>
      <c r="AA17" s="6">
        <v>16129104</v>
      </c>
    </row>
    <row r="18" spans="1:27" ht="13.5">
      <c r="A18" s="23" t="s">
        <v>43</v>
      </c>
      <c r="B18" s="29"/>
      <c r="C18" s="6">
        <v>335020887</v>
      </c>
      <c r="D18" s="6"/>
      <c r="E18" s="7">
        <v>355575128</v>
      </c>
      <c r="F18" s="8">
        <v>356123905</v>
      </c>
      <c r="G18" s="8">
        <v>137508096</v>
      </c>
      <c r="H18" s="8">
        <v>1429053</v>
      </c>
      <c r="I18" s="8">
        <v>1465846</v>
      </c>
      <c r="J18" s="8">
        <v>140402995</v>
      </c>
      <c r="K18" s="8">
        <v>108056</v>
      </c>
      <c r="L18" s="8">
        <v>3520631</v>
      </c>
      <c r="M18" s="8">
        <v>109923400</v>
      </c>
      <c r="N18" s="8">
        <v>113552087</v>
      </c>
      <c r="O18" s="8">
        <v>4542869</v>
      </c>
      <c r="P18" s="8">
        <v>718729</v>
      </c>
      <c r="Q18" s="8">
        <v>83365530</v>
      </c>
      <c r="R18" s="8">
        <v>88627128</v>
      </c>
      <c r="S18" s="8"/>
      <c r="T18" s="8"/>
      <c r="U18" s="8"/>
      <c r="V18" s="8"/>
      <c r="W18" s="8">
        <v>342582210</v>
      </c>
      <c r="X18" s="8">
        <v>352056875</v>
      </c>
      <c r="Y18" s="8">
        <v>-9474665</v>
      </c>
      <c r="Z18" s="2">
        <v>-2.69</v>
      </c>
      <c r="AA18" s="6">
        <v>356123905</v>
      </c>
    </row>
    <row r="19" spans="1:27" ht="13.5">
      <c r="A19" s="23" t="s">
        <v>44</v>
      </c>
      <c r="B19" s="29"/>
      <c r="C19" s="6">
        <v>17567963</v>
      </c>
      <c r="D19" s="6"/>
      <c r="E19" s="7">
        <v>41714502</v>
      </c>
      <c r="F19" s="26">
        <v>41135474</v>
      </c>
      <c r="G19" s="26">
        <v>49807900</v>
      </c>
      <c r="H19" s="26">
        <v>181222</v>
      </c>
      <c r="I19" s="26">
        <v>188244</v>
      </c>
      <c r="J19" s="26">
        <v>50177366</v>
      </c>
      <c r="K19" s="26">
        <v>4399221</v>
      </c>
      <c r="L19" s="26">
        <v>646040</v>
      </c>
      <c r="M19" s="26">
        <v>233783</v>
      </c>
      <c r="N19" s="26">
        <v>5279044</v>
      </c>
      <c r="O19" s="26">
        <v>192799</v>
      </c>
      <c r="P19" s="26">
        <v>3893224</v>
      </c>
      <c r="Q19" s="26">
        <v>3496017</v>
      </c>
      <c r="R19" s="26">
        <v>7582040</v>
      </c>
      <c r="S19" s="26"/>
      <c r="T19" s="26"/>
      <c r="U19" s="26"/>
      <c r="V19" s="26"/>
      <c r="W19" s="26">
        <v>63038450</v>
      </c>
      <c r="X19" s="26">
        <v>33134952</v>
      </c>
      <c r="Y19" s="26">
        <v>29903498</v>
      </c>
      <c r="Z19" s="27">
        <v>90.25</v>
      </c>
      <c r="AA19" s="28">
        <v>41135474</v>
      </c>
    </row>
    <row r="20" spans="1:27" ht="13.5">
      <c r="A20" s="23" t="s">
        <v>45</v>
      </c>
      <c r="B20" s="29"/>
      <c r="C20" s="6">
        <v>8631397</v>
      </c>
      <c r="D20" s="6"/>
      <c r="E20" s="7">
        <v>1507353</v>
      </c>
      <c r="F20" s="8">
        <v>1507353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1130067</v>
      </c>
      <c r="Y20" s="8">
        <v>-1130067</v>
      </c>
      <c r="Z20" s="2">
        <v>-100</v>
      </c>
      <c r="AA20" s="6">
        <v>1507353</v>
      </c>
    </row>
    <row r="21" spans="1:27" ht="24.75" customHeight="1">
      <c r="A21" s="31" t="s">
        <v>46</v>
      </c>
      <c r="B21" s="32"/>
      <c r="C21" s="33">
        <f aca="true" t="shared" si="0" ref="C21:Y21">SUM(C5:C20)</f>
        <v>1089992608</v>
      </c>
      <c r="D21" s="33">
        <f t="shared" si="0"/>
        <v>0</v>
      </c>
      <c r="E21" s="34">
        <f t="shared" si="0"/>
        <v>1291871658</v>
      </c>
      <c r="F21" s="35">
        <f t="shared" si="0"/>
        <v>1298837092</v>
      </c>
      <c r="G21" s="35">
        <f t="shared" si="0"/>
        <v>509650442</v>
      </c>
      <c r="H21" s="35">
        <f t="shared" si="0"/>
        <v>47620901</v>
      </c>
      <c r="I21" s="35">
        <f t="shared" si="0"/>
        <v>49728723</v>
      </c>
      <c r="J21" s="35">
        <f t="shared" si="0"/>
        <v>607000066</v>
      </c>
      <c r="K21" s="35">
        <f t="shared" si="0"/>
        <v>51151595</v>
      </c>
      <c r="L21" s="35">
        <f t="shared" si="0"/>
        <v>45745499</v>
      </c>
      <c r="M21" s="35">
        <f t="shared" si="0"/>
        <v>154757441</v>
      </c>
      <c r="N21" s="35">
        <f t="shared" si="0"/>
        <v>251654535</v>
      </c>
      <c r="O21" s="35">
        <f t="shared" si="0"/>
        <v>43909798</v>
      </c>
      <c r="P21" s="35">
        <f t="shared" si="0"/>
        <v>39746672</v>
      </c>
      <c r="Q21" s="35">
        <f t="shared" si="0"/>
        <v>131436226</v>
      </c>
      <c r="R21" s="35">
        <f t="shared" si="0"/>
        <v>215092696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1073747297</v>
      </c>
      <c r="X21" s="35">
        <f t="shared" si="0"/>
        <v>1097274957</v>
      </c>
      <c r="Y21" s="35">
        <f t="shared" si="0"/>
        <v>-23527660</v>
      </c>
      <c r="Z21" s="36">
        <f>+IF(X21&lt;&gt;0,+(Y21/X21)*100,0)</f>
        <v>-2.144190009068074</v>
      </c>
      <c r="AA21" s="33">
        <f>SUM(AA5:AA20)</f>
        <v>1298837092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434209522</v>
      </c>
      <c r="D24" s="6"/>
      <c r="E24" s="7">
        <v>492280335</v>
      </c>
      <c r="F24" s="8">
        <v>454553802</v>
      </c>
      <c r="G24" s="8">
        <v>38336581</v>
      </c>
      <c r="H24" s="8">
        <v>36459934</v>
      </c>
      <c r="I24" s="8">
        <v>40623302</v>
      </c>
      <c r="J24" s="8">
        <v>115419817</v>
      </c>
      <c r="K24" s="8">
        <v>38762358</v>
      </c>
      <c r="L24" s="8">
        <v>39310548</v>
      </c>
      <c r="M24" s="8">
        <v>37819904</v>
      </c>
      <c r="N24" s="8">
        <v>115892810</v>
      </c>
      <c r="O24" s="8">
        <v>38812229</v>
      </c>
      <c r="P24" s="8">
        <v>39821500</v>
      </c>
      <c r="Q24" s="8">
        <v>39100762</v>
      </c>
      <c r="R24" s="8">
        <v>117734491</v>
      </c>
      <c r="S24" s="8"/>
      <c r="T24" s="8"/>
      <c r="U24" s="8"/>
      <c r="V24" s="8"/>
      <c r="W24" s="8">
        <v>349047118</v>
      </c>
      <c r="X24" s="8">
        <v>340892046</v>
      </c>
      <c r="Y24" s="8">
        <v>8155072</v>
      </c>
      <c r="Z24" s="2">
        <v>2.39</v>
      </c>
      <c r="AA24" s="6">
        <v>454553802</v>
      </c>
    </row>
    <row r="25" spans="1:27" ht="13.5">
      <c r="A25" s="25" t="s">
        <v>49</v>
      </c>
      <c r="B25" s="24"/>
      <c r="C25" s="6">
        <v>27537626</v>
      </c>
      <c r="D25" s="6"/>
      <c r="E25" s="7">
        <v>29053838</v>
      </c>
      <c r="F25" s="8">
        <v>29053838</v>
      </c>
      <c r="G25" s="8">
        <v>2189347</v>
      </c>
      <c r="H25" s="8">
        <v>2159032</v>
      </c>
      <c r="I25" s="8">
        <v>2157241</v>
      </c>
      <c r="J25" s="8">
        <v>6505620</v>
      </c>
      <c r="K25" s="8">
        <v>2205862</v>
      </c>
      <c r="L25" s="8">
        <v>2214118</v>
      </c>
      <c r="M25" s="8">
        <v>2209973</v>
      </c>
      <c r="N25" s="8">
        <v>6629953</v>
      </c>
      <c r="O25" s="8">
        <v>2209973</v>
      </c>
      <c r="P25" s="8">
        <v>2209973</v>
      </c>
      <c r="Q25" s="8">
        <v>2209973</v>
      </c>
      <c r="R25" s="8">
        <v>6629919</v>
      </c>
      <c r="S25" s="8"/>
      <c r="T25" s="8"/>
      <c r="U25" s="8"/>
      <c r="V25" s="8"/>
      <c r="W25" s="8">
        <v>19765492</v>
      </c>
      <c r="X25" s="8">
        <v>21781665</v>
      </c>
      <c r="Y25" s="8">
        <v>-2016173</v>
      </c>
      <c r="Z25" s="2">
        <v>-9.26</v>
      </c>
      <c r="AA25" s="6">
        <v>29053838</v>
      </c>
    </row>
    <row r="26" spans="1:27" ht="13.5">
      <c r="A26" s="25" t="s">
        <v>50</v>
      </c>
      <c r="B26" s="24"/>
      <c r="C26" s="6">
        <v>84339706</v>
      </c>
      <c r="D26" s="6"/>
      <c r="E26" s="7">
        <v>29539809</v>
      </c>
      <c r="F26" s="8">
        <v>64681809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48511341</v>
      </c>
      <c r="Y26" s="8">
        <v>-48511341</v>
      </c>
      <c r="Z26" s="2">
        <v>-100</v>
      </c>
      <c r="AA26" s="6">
        <v>64681809</v>
      </c>
    </row>
    <row r="27" spans="1:27" ht="13.5">
      <c r="A27" s="25" t="s">
        <v>51</v>
      </c>
      <c r="B27" s="24"/>
      <c r="C27" s="6">
        <v>160077153</v>
      </c>
      <c r="D27" s="6"/>
      <c r="E27" s="7">
        <v>108119982</v>
      </c>
      <c r="F27" s="8">
        <v>108119982</v>
      </c>
      <c r="G27" s="8"/>
      <c r="H27" s="8"/>
      <c r="I27" s="8"/>
      <c r="J27" s="8"/>
      <c r="K27" s="8"/>
      <c r="L27" s="8"/>
      <c r="M27" s="8">
        <v>70493076</v>
      </c>
      <c r="N27" s="8">
        <v>70493076</v>
      </c>
      <c r="O27" s="8"/>
      <c r="P27" s="8"/>
      <c r="Q27" s="8"/>
      <c r="R27" s="8"/>
      <c r="S27" s="8"/>
      <c r="T27" s="8"/>
      <c r="U27" s="8"/>
      <c r="V27" s="8"/>
      <c r="W27" s="8">
        <v>70493076</v>
      </c>
      <c r="X27" s="8">
        <v>81057555</v>
      </c>
      <c r="Y27" s="8">
        <v>-10564479</v>
      </c>
      <c r="Z27" s="2">
        <v>-13.03</v>
      </c>
      <c r="AA27" s="6">
        <v>108119982</v>
      </c>
    </row>
    <row r="28" spans="1:27" ht="13.5">
      <c r="A28" s="25" t="s">
        <v>52</v>
      </c>
      <c r="B28" s="24"/>
      <c r="C28" s="6">
        <v>25520558</v>
      </c>
      <c r="D28" s="6"/>
      <c r="E28" s="7">
        <v>29969854</v>
      </c>
      <c r="F28" s="8">
        <v>19969854</v>
      </c>
      <c r="G28" s="8">
        <v>4369940</v>
      </c>
      <c r="H28" s="8">
        <v>1229080</v>
      </c>
      <c r="I28" s="8">
        <v>-5996637</v>
      </c>
      <c r="J28" s="8">
        <v>-397617</v>
      </c>
      <c r="K28" s="8">
        <v>11202787</v>
      </c>
      <c r="L28" s="8">
        <v>1659683</v>
      </c>
      <c r="M28" s="8">
        <v>2360600</v>
      </c>
      <c r="N28" s="8">
        <v>15223070</v>
      </c>
      <c r="O28" s="8">
        <v>1341161</v>
      </c>
      <c r="P28" s="8">
        <v>37502041</v>
      </c>
      <c r="Q28" s="8">
        <v>1038156</v>
      </c>
      <c r="R28" s="8">
        <v>39881358</v>
      </c>
      <c r="S28" s="8"/>
      <c r="T28" s="8"/>
      <c r="U28" s="8"/>
      <c r="V28" s="8"/>
      <c r="W28" s="8">
        <v>54706811</v>
      </c>
      <c r="X28" s="8">
        <v>14977395</v>
      </c>
      <c r="Y28" s="8">
        <v>39729416</v>
      </c>
      <c r="Z28" s="2">
        <v>265.26</v>
      </c>
      <c r="AA28" s="6">
        <v>19969854</v>
      </c>
    </row>
    <row r="29" spans="1:27" ht="13.5">
      <c r="A29" s="25" t="s">
        <v>53</v>
      </c>
      <c r="B29" s="24"/>
      <c r="C29" s="6">
        <v>268269413</v>
      </c>
      <c r="D29" s="6"/>
      <c r="E29" s="7">
        <v>337197359</v>
      </c>
      <c r="F29" s="8">
        <v>337197359</v>
      </c>
      <c r="G29" s="8">
        <v>43308523</v>
      </c>
      <c r="H29" s="8">
        <v>53455507</v>
      </c>
      <c r="I29" s="8">
        <v>37106603</v>
      </c>
      <c r="J29" s="8">
        <v>133870633</v>
      </c>
      <c r="K29" s="8">
        <v>26685991</v>
      </c>
      <c r="L29" s="8"/>
      <c r="M29" s="8">
        <v>18653353</v>
      </c>
      <c r="N29" s="8">
        <v>45339344</v>
      </c>
      <c r="O29" s="8">
        <v>44464702</v>
      </c>
      <c r="P29" s="8"/>
      <c r="Q29" s="8">
        <v>41689063</v>
      </c>
      <c r="R29" s="8">
        <v>86153765</v>
      </c>
      <c r="S29" s="8"/>
      <c r="T29" s="8"/>
      <c r="U29" s="8"/>
      <c r="V29" s="8"/>
      <c r="W29" s="8">
        <v>265363742</v>
      </c>
      <c r="X29" s="8">
        <v>252801090</v>
      </c>
      <c r="Y29" s="8">
        <v>12562652</v>
      </c>
      <c r="Z29" s="2">
        <v>4.97</v>
      </c>
      <c r="AA29" s="6">
        <v>337197359</v>
      </c>
    </row>
    <row r="30" spans="1:27" ht="13.5">
      <c r="A30" s="25" t="s">
        <v>54</v>
      </c>
      <c r="B30" s="24"/>
      <c r="C30" s="6">
        <v>13993531</v>
      </c>
      <c r="D30" s="6"/>
      <c r="E30" s="7">
        <v>16769382</v>
      </c>
      <c r="F30" s="8">
        <v>20581611</v>
      </c>
      <c r="G30" s="8">
        <v>364326</v>
      </c>
      <c r="H30" s="8">
        <v>1885189</v>
      </c>
      <c r="I30" s="8">
        <v>1055076</v>
      </c>
      <c r="J30" s="8">
        <v>3304591</v>
      </c>
      <c r="K30" s="8">
        <v>400351</v>
      </c>
      <c r="L30" s="8">
        <v>1662797</v>
      </c>
      <c r="M30" s="8">
        <v>1366791</v>
      </c>
      <c r="N30" s="8">
        <v>3429939</v>
      </c>
      <c r="O30" s="8">
        <v>7392</v>
      </c>
      <c r="P30" s="8">
        <v>194386</v>
      </c>
      <c r="Q30" s="8">
        <v>3613727</v>
      </c>
      <c r="R30" s="8">
        <v>3815505</v>
      </c>
      <c r="S30" s="8"/>
      <c r="T30" s="8"/>
      <c r="U30" s="8"/>
      <c r="V30" s="8"/>
      <c r="W30" s="8">
        <v>10550035</v>
      </c>
      <c r="X30" s="8">
        <v>15500841</v>
      </c>
      <c r="Y30" s="8">
        <v>-4950806</v>
      </c>
      <c r="Z30" s="2">
        <v>-31.94</v>
      </c>
      <c r="AA30" s="6">
        <v>20581611</v>
      </c>
    </row>
    <row r="31" spans="1:27" ht="13.5">
      <c r="A31" s="25" t="s">
        <v>55</v>
      </c>
      <c r="B31" s="24"/>
      <c r="C31" s="6">
        <v>57558940</v>
      </c>
      <c r="D31" s="6"/>
      <c r="E31" s="7">
        <v>53306336</v>
      </c>
      <c r="F31" s="8">
        <v>61231088</v>
      </c>
      <c r="G31" s="8">
        <v>3125571</v>
      </c>
      <c r="H31" s="8">
        <v>4607806</v>
      </c>
      <c r="I31" s="8">
        <v>1234421</v>
      </c>
      <c r="J31" s="8">
        <v>8967798</v>
      </c>
      <c r="K31" s="8">
        <v>5262502</v>
      </c>
      <c r="L31" s="8">
        <v>6560105</v>
      </c>
      <c r="M31" s="8">
        <v>3450799</v>
      </c>
      <c r="N31" s="8">
        <v>15273406</v>
      </c>
      <c r="O31" s="8">
        <v>2638044</v>
      </c>
      <c r="P31" s="8">
        <v>2760695</v>
      </c>
      <c r="Q31" s="8">
        <v>15257114</v>
      </c>
      <c r="R31" s="8">
        <v>20655853</v>
      </c>
      <c r="S31" s="8"/>
      <c r="T31" s="8"/>
      <c r="U31" s="8"/>
      <c r="V31" s="8"/>
      <c r="W31" s="8">
        <v>44897057</v>
      </c>
      <c r="X31" s="8">
        <v>45916119</v>
      </c>
      <c r="Y31" s="8">
        <v>-1019062</v>
      </c>
      <c r="Z31" s="2">
        <v>-2.22</v>
      </c>
      <c r="AA31" s="6">
        <v>61231088</v>
      </c>
    </row>
    <row r="32" spans="1:27" ht="13.5">
      <c r="A32" s="25" t="s">
        <v>43</v>
      </c>
      <c r="B32" s="24"/>
      <c r="C32" s="6">
        <v>38150</v>
      </c>
      <c r="D32" s="6"/>
      <c r="E32" s="7">
        <v>156799</v>
      </c>
      <c r="F32" s="8">
        <v>251809</v>
      </c>
      <c r="G32" s="8">
        <v>444826</v>
      </c>
      <c r="H32" s="8"/>
      <c r="I32" s="8"/>
      <c r="J32" s="8">
        <v>444826</v>
      </c>
      <c r="K32" s="8">
        <v>3491</v>
      </c>
      <c r="L32" s="8"/>
      <c r="M32" s="8"/>
      <c r="N32" s="8">
        <v>3491</v>
      </c>
      <c r="O32" s="8"/>
      <c r="P32" s="8"/>
      <c r="Q32" s="8"/>
      <c r="R32" s="8"/>
      <c r="S32" s="8"/>
      <c r="T32" s="8"/>
      <c r="U32" s="8"/>
      <c r="V32" s="8"/>
      <c r="W32" s="8">
        <v>448317</v>
      </c>
      <c r="X32" s="8">
        <v>188865</v>
      </c>
      <c r="Y32" s="8">
        <v>259452</v>
      </c>
      <c r="Z32" s="2">
        <v>137.37</v>
      </c>
      <c r="AA32" s="6">
        <v>251809</v>
      </c>
    </row>
    <row r="33" spans="1:27" ht="13.5">
      <c r="A33" s="25" t="s">
        <v>56</v>
      </c>
      <c r="B33" s="24"/>
      <c r="C33" s="6">
        <v>128348574</v>
      </c>
      <c r="D33" s="6"/>
      <c r="E33" s="7">
        <v>174827265</v>
      </c>
      <c r="F33" s="8">
        <v>194858237</v>
      </c>
      <c r="G33" s="8">
        <v>18525005</v>
      </c>
      <c r="H33" s="8">
        <v>8963044</v>
      </c>
      <c r="I33" s="8">
        <v>6913883</v>
      </c>
      <c r="J33" s="8">
        <v>34401932</v>
      </c>
      <c r="K33" s="8">
        <v>11168383</v>
      </c>
      <c r="L33" s="8">
        <v>11551615</v>
      </c>
      <c r="M33" s="8">
        <v>21875597</v>
      </c>
      <c r="N33" s="8">
        <v>44595595</v>
      </c>
      <c r="O33" s="8">
        <v>5000752</v>
      </c>
      <c r="P33" s="8">
        <v>11413940</v>
      </c>
      <c r="Q33" s="8">
        <v>8214205</v>
      </c>
      <c r="R33" s="8">
        <v>24628897</v>
      </c>
      <c r="S33" s="8"/>
      <c r="T33" s="8"/>
      <c r="U33" s="8"/>
      <c r="V33" s="8"/>
      <c r="W33" s="8">
        <v>103626424</v>
      </c>
      <c r="X33" s="8">
        <v>146203183</v>
      </c>
      <c r="Y33" s="8">
        <v>-42576759</v>
      </c>
      <c r="Z33" s="2">
        <v>-29.12</v>
      </c>
      <c r="AA33" s="6">
        <v>194858237</v>
      </c>
    </row>
    <row r="34" spans="1:27" ht="13.5">
      <c r="A34" s="23" t="s">
        <v>57</v>
      </c>
      <c r="B34" s="29"/>
      <c r="C34" s="6">
        <v>1921926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1201815099</v>
      </c>
      <c r="D35" s="33">
        <f>SUM(D24:D34)</f>
        <v>0</v>
      </c>
      <c r="E35" s="34">
        <f t="shared" si="1"/>
        <v>1271220959</v>
      </c>
      <c r="F35" s="35">
        <f t="shared" si="1"/>
        <v>1290499389</v>
      </c>
      <c r="G35" s="35">
        <f t="shared" si="1"/>
        <v>110664119</v>
      </c>
      <c r="H35" s="35">
        <f t="shared" si="1"/>
        <v>108759592</v>
      </c>
      <c r="I35" s="35">
        <f t="shared" si="1"/>
        <v>83093889</v>
      </c>
      <c r="J35" s="35">
        <f t="shared" si="1"/>
        <v>302517600</v>
      </c>
      <c r="K35" s="35">
        <f t="shared" si="1"/>
        <v>95691725</v>
      </c>
      <c r="L35" s="35">
        <f t="shared" si="1"/>
        <v>62958866</v>
      </c>
      <c r="M35" s="35">
        <f t="shared" si="1"/>
        <v>158230093</v>
      </c>
      <c r="N35" s="35">
        <f t="shared" si="1"/>
        <v>316880684</v>
      </c>
      <c r="O35" s="35">
        <f t="shared" si="1"/>
        <v>94474253</v>
      </c>
      <c r="P35" s="35">
        <f t="shared" si="1"/>
        <v>93902535</v>
      </c>
      <c r="Q35" s="35">
        <f t="shared" si="1"/>
        <v>111123000</v>
      </c>
      <c r="R35" s="35">
        <f t="shared" si="1"/>
        <v>299499788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918898072</v>
      </c>
      <c r="X35" s="35">
        <f t="shared" si="1"/>
        <v>967830100</v>
      </c>
      <c r="Y35" s="35">
        <f t="shared" si="1"/>
        <v>-48932028</v>
      </c>
      <c r="Z35" s="36">
        <f>+IF(X35&lt;&gt;0,+(Y35/X35)*100,0)</f>
        <v>-5.055848955307342</v>
      </c>
      <c r="AA35" s="33">
        <f>SUM(AA24:AA34)</f>
        <v>1290499389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-111822491</v>
      </c>
      <c r="D37" s="46">
        <f>+D21-D35</f>
        <v>0</v>
      </c>
      <c r="E37" s="47">
        <f t="shared" si="2"/>
        <v>20650699</v>
      </c>
      <c r="F37" s="48">
        <f t="shared" si="2"/>
        <v>8337703</v>
      </c>
      <c r="G37" s="48">
        <f t="shared" si="2"/>
        <v>398986323</v>
      </c>
      <c r="H37" s="48">
        <f t="shared" si="2"/>
        <v>-61138691</v>
      </c>
      <c r="I37" s="48">
        <f t="shared" si="2"/>
        <v>-33365166</v>
      </c>
      <c r="J37" s="48">
        <f t="shared" si="2"/>
        <v>304482466</v>
      </c>
      <c r="K37" s="48">
        <f t="shared" si="2"/>
        <v>-44540130</v>
      </c>
      <c r="L37" s="48">
        <f t="shared" si="2"/>
        <v>-17213367</v>
      </c>
      <c r="M37" s="48">
        <f t="shared" si="2"/>
        <v>-3472652</v>
      </c>
      <c r="N37" s="48">
        <f t="shared" si="2"/>
        <v>-65226149</v>
      </c>
      <c r="O37" s="48">
        <f t="shared" si="2"/>
        <v>-50564455</v>
      </c>
      <c r="P37" s="48">
        <f t="shared" si="2"/>
        <v>-54155863</v>
      </c>
      <c r="Q37" s="48">
        <f t="shared" si="2"/>
        <v>20313226</v>
      </c>
      <c r="R37" s="48">
        <f t="shared" si="2"/>
        <v>-84407092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154849225</v>
      </c>
      <c r="X37" s="48">
        <f>IF(F21=F35,0,X21-X35)</f>
        <v>129444857</v>
      </c>
      <c r="Y37" s="48">
        <f t="shared" si="2"/>
        <v>25404368</v>
      </c>
      <c r="Z37" s="49">
        <f>+IF(X37&lt;&gt;0,+(Y37/X37)*100,0)</f>
        <v>19.625629467843595</v>
      </c>
      <c r="AA37" s="46">
        <f>+AA21-AA35</f>
        <v>8337703</v>
      </c>
    </row>
    <row r="38" spans="1:27" ht="22.5" customHeight="1">
      <c r="A38" s="50" t="s">
        <v>60</v>
      </c>
      <c r="B38" s="29"/>
      <c r="C38" s="6">
        <v>105403336</v>
      </c>
      <c r="D38" s="6"/>
      <c r="E38" s="7">
        <v>208280002</v>
      </c>
      <c r="F38" s="8">
        <v>259087884</v>
      </c>
      <c r="G38" s="8">
        <v>2672752</v>
      </c>
      <c r="H38" s="8">
        <v>15545352</v>
      </c>
      <c r="I38" s="8">
        <v>4824527</v>
      </c>
      <c r="J38" s="8">
        <v>23042631</v>
      </c>
      <c r="K38" s="8">
        <v>10246574</v>
      </c>
      <c r="L38" s="8">
        <v>24186427</v>
      </c>
      <c r="M38" s="8">
        <v>19434134</v>
      </c>
      <c r="N38" s="8">
        <v>53867135</v>
      </c>
      <c r="O38" s="8">
        <v>-2373754</v>
      </c>
      <c r="P38" s="8">
        <v>3784811</v>
      </c>
      <c r="Q38" s="8">
        <v>35627554</v>
      </c>
      <c r="R38" s="8">
        <v>37038611</v>
      </c>
      <c r="S38" s="8"/>
      <c r="T38" s="8"/>
      <c r="U38" s="8"/>
      <c r="V38" s="8"/>
      <c r="W38" s="8">
        <v>113948377</v>
      </c>
      <c r="X38" s="8">
        <v>173819428</v>
      </c>
      <c r="Y38" s="8">
        <v>-59871051</v>
      </c>
      <c r="Z38" s="2">
        <v>-34.44</v>
      </c>
      <c r="AA38" s="6">
        <v>259087884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-6419155</v>
      </c>
      <c r="D41" s="56">
        <f>SUM(D37:D40)</f>
        <v>0</v>
      </c>
      <c r="E41" s="57">
        <f t="shared" si="3"/>
        <v>228930701</v>
      </c>
      <c r="F41" s="58">
        <f t="shared" si="3"/>
        <v>267425587</v>
      </c>
      <c r="G41" s="58">
        <f t="shared" si="3"/>
        <v>401659075</v>
      </c>
      <c r="H41" s="58">
        <f t="shared" si="3"/>
        <v>-45593339</v>
      </c>
      <c r="I41" s="58">
        <f t="shared" si="3"/>
        <v>-28540639</v>
      </c>
      <c r="J41" s="58">
        <f t="shared" si="3"/>
        <v>327525097</v>
      </c>
      <c r="K41" s="58">
        <f t="shared" si="3"/>
        <v>-34293556</v>
      </c>
      <c r="L41" s="58">
        <f t="shared" si="3"/>
        <v>6973060</v>
      </c>
      <c r="M41" s="58">
        <f t="shared" si="3"/>
        <v>15961482</v>
      </c>
      <c r="N41" s="58">
        <f t="shared" si="3"/>
        <v>-11359014</v>
      </c>
      <c r="O41" s="58">
        <f t="shared" si="3"/>
        <v>-52938209</v>
      </c>
      <c r="P41" s="58">
        <f t="shared" si="3"/>
        <v>-50371052</v>
      </c>
      <c r="Q41" s="58">
        <f t="shared" si="3"/>
        <v>55940780</v>
      </c>
      <c r="R41" s="58">
        <f t="shared" si="3"/>
        <v>-47368481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268797602</v>
      </c>
      <c r="X41" s="58">
        <f t="shared" si="3"/>
        <v>303264285</v>
      </c>
      <c r="Y41" s="58">
        <f t="shared" si="3"/>
        <v>-34466683</v>
      </c>
      <c r="Z41" s="59">
        <f>+IF(X41&lt;&gt;0,+(Y41/X41)*100,0)</f>
        <v>-11.365229835752007</v>
      </c>
      <c r="AA41" s="56">
        <f>SUM(AA37:AA40)</f>
        <v>267425587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-6419155</v>
      </c>
      <c r="D43" s="64">
        <f>+D41-D42</f>
        <v>0</v>
      </c>
      <c r="E43" s="65">
        <f t="shared" si="4"/>
        <v>228930701</v>
      </c>
      <c r="F43" s="66">
        <f t="shared" si="4"/>
        <v>267425587</v>
      </c>
      <c r="G43" s="66">
        <f t="shared" si="4"/>
        <v>401659075</v>
      </c>
      <c r="H43" s="66">
        <f t="shared" si="4"/>
        <v>-45593339</v>
      </c>
      <c r="I43" s="66">
        <f t="shared" si="4"/>
        <v>-28540639</v>
      </c>
      <c r="J43" s="66">
        <f t="shared" si="4"/>
        <v>327525097</v>
      </c>
      <c r="K43" s="66">
        <f t="shared" si="4"/>
        <v>-34293556</v>
      </c>
      <c r="L43" s="66">
        <f t="shared" si="4"/>
        <v>6973060</v>
      </c>
      <c r="M43" s="66">
        <f t="shared" si="4"/>
        <v>15961482</v>
      </c>
      <c r="N43" s="66">
        <f t="shared" si="4"/>
        <v>-11359014</v>
      </c>
      <c r="O43" s="66">
        <f t="shared" si="4"/>
        <v>-52938209</v>
      </c>
      <c r="P43" s="66">
        <f t="shared" si="4"/>
        <v>-50371052</v>
      </c>
      <c r="Q43" s="66">
        <f t="shared" si="4"/>
        <v>55940780</v>
      </c>
      <c r="R43" s="66">
        <f t="shared" si="4"/>
        <v>-47368481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268797602</v>
      </c>
      <c r="X43" s="66">
        <f t="shared" si="4"/>
        <v>303264285</v>
      </c>
      <c r="Y43" s="66">
        <f t="shared" si="4"/>
        <v>-34466683</v>
      </c>
      <c r="Z43" s="67">
        <f>+IF(X43&lt;&gt;0,+(Y43/X43)*100,0)</f>
        <v>-11.365229835752007</v>
      </c>
      <c r="AA43" s="64">
        <f>+AA41-AA42</f>
        <v>267425587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-6419155</v>
      </c>
      <c r="D45" s="56">
        <f>SUM(D43:D44)</f>
        <v>0</v>
      </c>
      <c r="E45" s="57">
        <f t="shared" si="5"/>
        <v>228930701</v>
      </c>
      <c r="F45" s="58">
        <f t="shared" si="5"/>
        <v>267425587</v>
      </c>
      <c r="G45" s="58">
        <f t="shared" si="5"/>
        <v>401659075</v>
      </c>
      <c r="H45" s="58">
        <f t="shared" si="5"/>
        <v>-45593339</v>
      </c>
      <c r="I45" s="58">
        <f t="shared" si="5"/>
        <v>-28540639</v>
      </c>
      <c r="J45" s="58">
        <f t="shared" si="5"/>
        <v>327525097</v>
      </c>
      <c r="K45" s="58">
        <f t="shared" si="5"/>
        <v>-34293556</v>
      </c>
      <c r="L45" s="58">
        <f t="shared" si="5"/>
        <v>6973060</v>
      </c>
      <c r="M45" s="58">
        <f t="shared" si="5"/>
        <v>15961482</v>
      </c>
      <c r="N45" s="58">
        <f t="shared" si="5"/>
        <v>-11359014</v>
      </c>
      <c r="O45" s="58">
        <f t="shared" si="5"/>
        <v>-52938209</v>
      </c>
      <c r="P45" s="58">
        <f t="shared" si="5"/>
        <v>-50371052</v>
      </c>
      <c r="Q45" s="58">
        <f t="shared" si="5"/>
        <v>55940780</v>
      </c>
      <c r="R45" s="58">
        <f t="shared" si="5"/>
        <v>-47368481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268797602</v>
      </c>
      <c r="X45" s="58">
        <f t="shared" si="5"/>
        <v>303264285</v>
      </c>
      <c r="Y45" s="58">
        <f t="shared" si="5"/>
        <v>-34466683</v>
      </c>
      <c r="Z45" s="59">
        <f>+IF(X45&lt;&gt;0,+(Y45/X45)*100,0)</f>
        <v>-11.365229835752007</v>
      </c>
      <c r="AA45" s="56">
        <f>SUM(AA43:AA44)</f>
        <v>267425587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-6419155</v>
      </c>
      <c r="D47" s="71">
        <f>SUM(D45:D46)</f>
        <v>0</v>
      </c>
      <c r="E47" s="72">
        <f t="shared" si="6"/>
        <v>228930701</v>
      </c>
      <c r="F47" s="73">
        <f t="shared" si="6"/>
        <v>267425587</v>
      </c>
      <c r="G47" s="73">
        <f t="shared" si="6"/>
        <v>401659075</v>
      </c>
      <c r="H47" s="74">
        <f t="shared" si="6"/>
        <v>-45593339</v>
      </c>
      <c r="I47" s="74">
        <f t="shared" si="6"/>
        <v>-28540639</v>
      </c>
      <c r="J47" s="74">
        <f t="shared" si="6"/>
        <v>327525097</v>
      </c>
      <c r="K47" s="74">
        <f t="shared" si="6"/>
        <v>-34293556</v>
      </c>
      <c r="L47" s="74">
        <f t="shared" si="6"/>
        <v>6973060</v>
      </c>
      <c r="M47" s="73">
        <f t="shared" si="6"/>
        <v>15961482</v>
      </c>
      <c r="N47" s="73">
        <f t="shared" si="6"/>
        <v>-11359014</v>
      </c>
      <c r="O47" s="74">
        <f t="shared" si="6"/>
        <v>-52938209</v>
      </c>
      <c r="P47" s="74">
        <f t="shared" si="6"/>
        <v>-50371052</v>
      </c>
      <c r="Q47" s="74">
        <f t="shared" si="6"/>
        <v>55940780</v>
      </c>
      <c r="R47" s="74">
        <f t="shared" si="6"/>
        <v>-47368481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268797602</v>
      </c>
      <c r="X47" s="74">
        <f t="shared" si="6"/>
        <v>303264285</v>
      </c>
      <c r="Y47" s="74">
        <f t="shared" si="6"/>
        <v>-34466683</v>
      </c>
      <c r="Z47" s="75">
        <f>+IF(X47&lt;&gt;0,+(Y47/X47)*100,0)</f>
        <v>-11.365229835752007</v>
      </c>
      <c r="AA47" s="76">
        <f>SUM(AA45:AA46)</f>
        <v>267425587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193658835</v>
      </c>
      <c r="D7" s="6"/>
      <c r="E7" s="7">
        <v>214245106</v>
      </c>
      <c r="F7" s="8">
        <v>234745106</v>
      </c>
      <c r="G7" s="8">
        <v>17790247</v>
      </c>
      <c r="H7" s="8">
        <v>16883439</v>
      </c>
      <c r="I7" s="8">
        <v>17013340</v>
      </c>
      <c r="J7" s="8">
        <v>51687026</v>
      </c>
      <c r="K7" s="8">
        <v>19168045</v>
      </c>
      <c r="L7" s="8">
        <v>18096489</v>
      </c>
      <c r="M7" s="8">
        <v>21579917</v>
      </c>
      <c r="N7" s="8">
        <v>58844451</v>
      </c>
      <c r="O7" s="8">
        <v>10380869</v>
      </c>
      <c r="P7" s="8">
        <v>18981294</v>
      </c>
      <c r="Q7" s="8"/>
      <c r="R7" s="8">
        <v>29362163</v>
      </c>
      <c r="S7" s="8"/>
      <c r="T7" s="8"/>
      <c r="U7" s="8"/>
      <c r="V7" s="8"/>
      <c r="W7" s="8">
        <v>139893640</v>
      </c>
      <c r="X7" s="8">
        <v>176058819</v>
      </c>
      <c r="Y7" s="8">
        <v>-36165179</v>
      </c>
      <c r="Z7" s="2">
        <v>-20.54</v>
      </c>
      <c r="AA7" s="6">
        <v>234745106</v>
      </c>
    </row>
    <row r="8" spans="1:27" ht="13.5">
      <c r="A8" s="25" t="s">
        <v>34</v>
      </c>
      <c r="B8" s="24"/>
      <c r="C8" s="6">
        <v>52992747</v>
      </c>
      <c r="D8" s="6"/>
      <c r="E8" s="7">
        <v>93228922</v>
      </c>
      <c r="F8" s="8">
        <v>106228922</v>
      </c>
      <c r="G8" s="8">
        <v>5229405</v>
      </c>
      <c r="H8" s="8">
        <v>4729450</v>
      </c>
      <c r="I8" s="8">
        <v>4788958</v>
      </c>
      <c r="J8" s="8">
        <v>14747813</v>
      </c>
      <c r="K8" s="8">
        <v>4804045</v>
      </c>
      <c r="L8" s="8">
        <v>3780930</v>
      </c>
      <c r="M8" s="8">
        <v>3783376</v>
      </c>
      <c r="N8" s="8">
        <v>12368351</v>
      </c>
      <c r="O8" s="8">
        <v>3578633</v>
      </c>
      <c r="P8" s="8">
        <v>3684044</v>
      </c>
      <c r="Q8" s="8"/>
      <c r="R8" s="8">
        <v>7262677</v>
      </c>
      <c r="S8" s="8"/>
      <c r="T8" s="8"/>
      <c r="U8" s="8"/>
      <c r="V8" s="8"/>
      <c r="W8" s="8">
        <v>34378841</v>
      </c>
      <c r="X8" s="8">
        <v>79671690</v>
      </c>
      <c r="Y8" s="8">
        <v>-45292849</v>
      </c>
      <c r="Z8" s="2">
        <v>-56.85</v>
      </c>
      <c r="AA8" s="6">
        <v>106228922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97810</v>
      </c>
      <c r="D11" s="6"/>
      <c r="E11" s="7">
        <v>60984</v>
      </c>
      <c r="F11" s="8">
        <v>170984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128232</v>
      </c>
      <c r="Y11" s="8">
        <v>-128232</v>
      </c>
      <c r="Z11" s="2">
        <v>-100</v>
      </c>
      <c r="AA11" s="6">
        <v>170984</v>
      </c>
    </row>
    <row r="12" spans="1:27" ht="13.5">
      <c r="A12" s="25" t="s">
        <v>37</v>
      </c>
      <c r="B12" s="29"/>
      <c r="C12" s="6">
        <v>40327770</v>
      </c>
      <c r="D12" s="6"/>
      <c r="E12" s="7">
        <v>36882200</v>
      </c>
      <c r="F12" s="8">
        <v>23882200</v>
      </c>
      <c r="G12" s="8">
        <v>2521825</v>
      </c>
      <c r="H12" s="8">
        <v>3555249</v>
      </c>
      <c r="I12" s="8">
        <v>3234151</v>
      </c>
      <c r="J12" s="8">
        <v>9311225</v>
      </c>
      <c r="K12" s="8">
        <v>2547781</v>
      </c>
      <c r="L12" s="8">
        <v>1604750</v>
      </c>
      <c r="M12" s="8">
        <v>1677439</v>
      </c>
      <c r="N12" s="8">
        <v>5829970</v>
      </c>
      <c r="O12" s="8">
        <v>1435490</v>
      </c>
      <c r="P12" s="8">
        <v>1727246</v>
      </c>
      <c r="Q12" s="8"/>
      <c r="R12" s="8">
        <v>3162736</v>
      </c>
      <c r="S12" s="8"/>
      <c r="T12" s="8"/>
      <c r="U12" s="8"/>
      <c r="V12" s="8"/>
      <c r="W12" s="8">
        <v>18303931</v>
      </c>
      <c r="X12" s="8">
        <v>17911647</v>
      </c>
      <c r="Y12" s="8">
        <v>392284</v>
      </c>
      <c r="Z12" s="2">
        <v>2.19</v>
      </c>
      <c r="AA12" s="6">
        <v>23882200</v>
      </c>
    </row>
    <row r="13" spans="1:27" ht="13.5">
      <c r="A13" s="23" t="s">
        <v>38</v>
      </c>
      <c r="B13" s="29"/>
      <c r="C13" s="6">
        <v>41772269</v>
      </c>
      <c r="D13" s="6"/>
      <c r="E13" s="7">
        <v>30000000</v>
      </c>
      <c r="F13" s="8">
        <v>32550000</v>
      </c>
      <c r="G13" s="8">
        <v>2049416</v>
      </c>
      <c r="H13" s="8">
        <v>2101838</v>
      </c>
      <c r="I13" s="8">
        <v>2126204</v>
      </c>
      <c r="J13" s="8">
        <v>6277458</v>
      </c>
      <c r="K13" s="8">
        <v>2171144</v>
      </c>
      <c r="L13" s="8">
        <v>2164939</v>
      </c>
      <c r="M13" s="8">
        <v>2298022</v>
      </c>
      <c r="N13" s="8">
        <v>6634105</v>
      </c>
      <c r="O13" s="8">
        <v>2342528</v>
      </c>
      <c r="P13" s="8">
        <v>2354171</v>
      </c>
      <c r="Q13" s="8"/>
      <c r="R13" s="8">
        <v>4696699</v>
      </c>
      <c r="S13" s="8"/>
      <c r="T13" s="8"/>
      <c r="U13" s="8"/>
      <c r="V13" s="8"/>
      <c r="W13" s="8">
        <v>17608262</v>
      </c>
      <c r="X13" s="8">
        <v>24412500</v>
      </c>
      <c r="Y13" s="8">
        <v>-6804238</v>
      </c>
      <c r="Z13" s="2">
        <v>-27.87</v>
      </c>
      <c r="AA13" s="6">
        <v>32550000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803807162</v>
      </c>
      <c r="D18" s="6"/>
      <c r="E18" s="7">
        <v>863952000</v>
      </c>
      <c r="F18" s="8">
        <v>896743560</v>
      </c>
      <c r="G18" s="8">
        <v>356476000</v>
      </c>
      <c r="H18" s="8">
        <v>1423476</v>
      </c>
      <c r="I18" s="8">
        <v>-95568</v>
      </c>
      <c r="J18" s="8">
        <v>357803908</v>
      </c>
      <c r="K18" s="8">
        <v>-95547</v>
      </c>
      <c r="L18" s="8">
        <v>2786133</v>
      </c>
      <c r="M18" s="8">
        <v>266893984</v>
      </c>
      <c r="N18" s="8">
        <v>269584570</v>
      </c>
      <c r="O18" s="8">
        <v>-96855</v>
      </c>
      <c r="P18" s="8">
        <v>1790580</v>
      </c>
      <c r="Q18" s="8"/>
      <c r="R18" s="8">
        <v>1693725</v>
      </c>
      <c r="S18" s="8"/>
      <c r="T18" s="8"/>
      <c r="U18" s="8"/>
      <c r="V18" s="8"/>
      <c r="W18" s="8">
        <v>629082203</v>
      </c>
      <c r="X18" s="8">
        <v>672557562</v>
      </c>
      <c r="Y18" s="8">
        <v>-43475359</v>
      </c>
      <c r="Z18" s="2">
        <v>-6.46</v>
      </c>
      <c r="AA18" s="6">
        <v>896743560</v>
      </c>
    </row>
    <row r="19" spans="1:27" ht="13.5">
      <c r="A19" s="23" t="s">
        <v>44</v>
      </c>
      <c r="B19" s="29"/>
      <c r="C19" s="6">
        <v>175330</v>
      </c>
      <c r="D19" s="6"/>
      <c r="E19" s="7">
        <v>261542222</v>
      </c>
      <c r="F19" s="26">
        <v>324267430</v>
      </c>
      <c r="G19" s="26">
        <v>15646</v>
      </c>
      <c r="H19" s="26">
        <v>442662</v>
      </c>
      <c r="I19" s="26">
        <v>-413668</v>
      </c>
      <c r="J19" s="26">
        <v>44640</v>
      </c>
      <c r="K19" s="26">
        <v>17978</v>
      </c>
      <c r="L19" s="26">
        <v>13599</v>
      </c>
      <c r="M19" s="26">
        <v>18293</v>
      </c>
      <c r="N19" s="26">
        <v>49870</v>
      </c>
      <c r="O19" s="26">
        <v>15735</v>
      </c>
      <c r="P19" s="26">
        <v>15408</v>
      </c>
      <c r="Q19" s="26"/>
      <c r="R19" s="26">
        <v>31143</v>
      </c>
      <c r="S19" s="26"/>
      <c r="T19" s="26"/>
      <c r="U19" s="26"/>
      <c r="V19" s="26"/>
      <c r="W19" s="26">
        <v>125653</v>
      </c>
      <c r="X19" s="26">
        <v>243200502</v>
      </c>
      <c r="Y19" s="26">
        <v>-243074849</v>
      </c>
      <c r="Z19" s="27">
        <v>-99.95</v>
      </c>
      <c r="AA19" s="28">
        <v>324267430</v>
      </c>
    </row>
    <row r="20" spans="1:27" ht="13.5">
      <c r="A20" s="23" t="s">
        <v>45</v>
      </c>
      <c r="B20" s="29"/>
      <c r="C20" s="6">
        <v>-7028</v>
      </c>
      <c r="D20" s="6"/>
      <c r="E20" s="7"/>
      <c r="F20" s="8">
        <v>-150000</v>
      </c>
      <c r="G20" s="8"/>
      <c r="H20" s="8"/>
      <c r="I20" s="30"/>
      <c r="J20" s="8"/>
      <c r="K20" s="8">
        <v>228636</v>
      </c>
      <c r="L20" s="8"/>
      <c r="M20" s="8"/>
      <c r="N20" s="8">
        <v>228636</v>
      </c>
      <c r="O20" s="8"/>
      <c r="P20" s="30"/>
      <c r="Q20" s="8"/>
      <c r="R20" s="8"/>
      <c r="S20" s="8"/>
      <c r="T20" s="8"/>
      <c r="U20" s="8"/>
      <c r="V20" s="8"/>
      <c r="W20" s="30">
        <v>228636</v>
      </c>
      <c r="X20" s="8">
        <v>-112500</v>
      </c>
      <c r="Y20" s="8">
        <v>341136</v>
      </c>
      <c r="Z20" s="2">
        <v>-303.23</v>
      </c>
      <c r="AA20" s="6">
        <v>-150000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1132824895</v>
      </c>
      <c r="D21" s="33">
        <f t="shared" si="0"/>
        <v>0</v>
      </c>
      <c r="E21" s="34">
        <f t="shared" si="0"/>
        <v>1499911434</v>
      </c>
      <c r="F21" s="35">
        <f t="shared" si="0"/>
        <v>1618438202</v>
      </c>
      <c r="G21" s="35">
        <f t="shared" si="0"/>
        <v>384082539</v>
      </c>
      <c r="H21" s="35">
        <f t="shared" si="0"/>
        <v>29136114</v>
      </c>
      <c r="I21" s="35">
        <f t="shared" si="0"/>
        <v>26653417</v>
      </c>
      <c r="J21" s="35">
        <f t="shared" si="0"/>
        <v>439872070</v>
      </c>
      <c r="K21" s="35">
        <f t="shared" si="0"/>
        <v>28842082</v>
      </c>
      <c r="L21" s="35">
        <f t="shared" si="0"/>
        <v>28446840</v>
      </c>
      <c r="M21" s="35">
        <f t="shared" si="0"/>
        <v>296251031</v>
      </c>
      <c r="N21" s="35">
        <f t="shared" si="0"/>
        <v>353539953</v>
      </c>
      <c r="O21" s="35">
        <f t="shared" si="0"/>
        <v>17656400</v>
      </c>
      <c r="P21" s="35">
        <f t="shared" si="0"/>
        <v>28552743</v>
      </c>
      <c r="Q21" s="35">
        <f t="shared" si="0"/>
        <v>0</v>
      </c>
      <c r="R21" s="35">
        <f t="shared" si="0"/>
        <v>46209143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839621166</v>
      </c>
      <c r="X21" s="35">
        <f t="shared" si="0"/>
        <v>1213828452</v>
      </c>
      <c r="Y21" s="35">
        <f t="shared" si="0"/>
        <v>-374207286</v>
      </c>
      <c r="Z21" s="36">
        <f>+IF(X21&lt;&gt;0,+(Y21/X21)*100,0)</f>
        <v>-30.8286797350504</v>
      </c>
      <c r="AA21" s="33">
        <f>SUM(AA5:AA20)</f>
        <v>1618438202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539216139</v>
      </c>
      <c r="D24" s="6"/>
      <c r="E24" s="7">
        <v>579709959</v>
      </c>
      <c r="F24" s="8">
        <v>624867280</v>
      </c>
      <c r="G24" s="8">
        <v>54864163</v>
      </c>
      <c r="H24" s="8">
        <v>49230233</v>
      </c>
      <c r="I24" s="8">
        <v>54684406</v>
      </c>
      <c r="J24" s="8">
        <v>158778802</v>
      </c>
      <c r="K24" s="8">
        <v>51183226</v>
      </c>
      <c r="L24" s="8">
        <v>51632651</v>
      </c>
      <c r="M24" s="8">
        <v>51710964</v>
      </c>
      <c r="N24" s="8">
        <v>154526841</v>
      </c>
      <c r="O24" s="8">
        <v>51911597</v>
      </c>
      <c r="P24" s="8">
        <v>53442718</v>
      </c>
      <c r="Q24" s="8"/>
      <c r="R24" s="8">
        <v>105354315</v>
      </c>
      <c r="S24" s="8"/>
      <c r="T24" s="8"/>
      <c r="U24" s="8"/>
      <c r="V24" s="8"/>
      <c r="W24" s="8">
        <v>418659958</v>
      </c>
      <c r="X24" s="8">
        <v>468649053</v>
      </c>
      <c r="Y24" s="8">
        <v>-49989095</v>
      </c>
      <c r="Z24" s="2">
        <v>-10.67</v>
      </c>
      <c r="AA24" s="6">
        <v>624867280</v>
      </c>
    </row>
    <row r="25" spans="1:27" ht="13.5">
      <c r="A25" s="25" t="s">
        <v>49</v>
      </c>
      <c r="B25" s="24"/>
      <c r="C25" s="6">
        <v>21628125</v>
      </c>
      <c r="D25" s="6"/>
      <c r="E25" s="7">
        <v>22659098</v>
      </c>
      <c r="F25" s="8">
        <v>22659098</v>
      </c>
      <c r="G25" s="8">
        <v>1569529</v>
      </c>
      <c r="H25" s="8">
        <v>1516833</v>
      </c>
      <c r="I25" s="8">
        <v>1854488</v>
      </c>
      <c r="J25" s="8">
        <v>4940850</v>
      </c>
      <c r="K25" s="8">
        <v>1517267</v>
      </c>
      <c r="L25" s="8">
        <v>1587297</v>
      </c>
      <c r="M25" s="8">
        <v>1517267</v>
      </c>
      <c r="N25" s="8">
        <v>4621831</v>
      </c>
      <c r="O25" s="8">
        <v>1585968</v>
      </c>
      <c r="P25" s="8">
        <v>1717165</v>
      </c>
      <c r="Q25" s="8"/>
      <c r="R25" s="8">
        <v>3303133</v>
      </c>
      <c r="S25" s="8"/>
      <c r="T25" s="8"/>
      <c r="U25" s="8"/>
      <c r="V25" s="8"/>
      <c r="W25" s="8">
        <v>12865814</v>
      </c>
      <c r="X25" s="8">
        <v>16994286</v>
      </c>
      <c r="Y25" s="8">
        <v>-4128472</v>
      </c>
      <c r="Z25" s="2">
        <v>-24.29</v>
      </c>
      <c r="AA25" s="6">
        <v>22659098</v>
      </c>
    </row>
    <row r="26" spans="1:27" ht="13.5">
      <c r="A26" s="25" t="s">
        <v>50</v>
      </c>
      <c r="B26" s="24"/>
      <c r="C26" s="6">
        <v>83536822</v>
      </c>
      <c r="D26" s="6"/>
      <c r="E26" s="7">
        <v>92405456</v>
      </c>
      <c r="F26" s="8">
        <v>92405456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69304086</v>
      </c>
      <c r="Y26" s="8">
        <v>-69304086</v>
      </c>
      <c r="Z26" s="2">
        <v>-100</v>
      </c>
      <c r="AA26" s="6">
        <v>92405456</v>
      </c>
    </row>
    <row r="27" spans="1:27" ht="13.5">
      <c r="A27" s="25" t="s">
        <v>51</v>
      </c>
      <c r="B27" s="24"/>
      <c r="C27" s="6">
        <v>316246739</v>
      </c>
      <c r="D27" s="6"/>
      <c r="E27" s="7">
        <v>165748000</v>
      </c>
      <c r="F27" s="8">
        <v>241121946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180841392</v>
      </c>
      <c r="Y27" s="8">
        <v>-180841392</v>
      </c>
      <c r="Z27" s="2">
        <v>-100</v>
      </c>
      <c r="AA27" s="6">
        <v>241121946</v>
      </c>
    </row>
    <row r="28" spans="1:27" ht="13.5">
      <c r="A28" s="25" t="s">
        <v>52</v>
      </c>
      <c r="B28" s="24"/>
      <c r="C28" s="6">
        <v>465986</v>
      </c>
      <c r="D28" s="6"/>
      <c r="E28" s="7"/>
      <c r="F28" s="8"/>
      <c r="G28" s="8"/>
      <c r="H28" s="8"/>
      <c r="I28" s="8"/>
      <c r="J28" s="8"/>
      <c r="K28" s="8"/>
      <c r="L28" s="8">
        <v>58060</v>
      </c>
      <c r="M28" s="8"/>
      <c r="N28" s="8">
        <v>58060</v>
      </c>
      <c r="O28" s="8">
        <v>64305</v>
      </c>
      <c r="P28" s="8"/>
      <c r="Q28" s="8"/>
      <c r="R28" s="8">
        <v>64305</v>
      </c>
      <c r="S28" s="8"/>
      <c r="T28" s="8"/>
      <c r="U28" s="8"/>
      <c r="V28" s="8"/>
      <c r="W28" s="8">
        <v>122365</v>
      </c>
      <c r="X28" s="8"/>
      <c r="Y28" s="8">
        <v>122365</v>
      </c>
      <c r="Z28" s="2"/>
      <c r="AA28" s="6"/>
    </row>
    <row r="29" spans="1:27" ht="13.5">
      <c r="A29" s="25" t="s">
        <v>53</v>
      </c>
      <c r="B29" s="24"/>
      <c r="C29" s="6">
        <v>35038658</v>
      </c>
      <c r="D29" s="6"/>
      <c r="E29" s="7">
        <v>41145000</v>
      </c>
      <c r="F29" s="8">
        <v>35745000</v>
      </c>
      <c r="G29" s="8"/>
      <c r="H29" s="8"/>
      <c r="I29" s="8">
        <v>1007597</v>
      </c>
      <c r="J29" s="8">
        <v>1007597</v>
      </c>
      <c r="K29" s="8">
        <v>2633053</v>
      </c>
      <c r="L29" s="8">
        <v>1101355</v>
      </c>
      <c r="M29" s="8"/>
      <c r="N29" s="8">
        <v>3734408</v>
      </c>
      <c r="O29" s="8">
        <v>1106989</v>
      </c>
      <c r="P29" s="8">
        <v>1099350</v>
      </c>
      <c r="Q29" s="8"/>
      <c r="R29" s="8">
        <v>2206339</v>
      </c>
      <c r="S29" s="8"/>
      <c r="T29" s="8"/>
      <c r="U29" s="8"/>
      <c r="V29" s="8"/>
      <c r="W29" s="8">
        <v>6948344</v>
      </c>
      <c r="X29" s="8">
        <v>26808750</v>
      </c>
      <c r="Y29" s="8">
        <v>-19860406</v>
      </c>
      <c r="Z29" s="2">
        <v>-74.08</v>
      </c>
      <c r="AA29" s="6">
        <v>35745000</v>
      </c>
    </row>
    <row r="30" spans="1:27" ht="13.5">
      <c r="A30" s="25" t="s">
        <v>54</v>
      </c>
      <c r="B30" s="24"/>
      <c r="C30" s="6">
        <v>29191771</v>
      </c>
      <c r="D30" s="6"/>
      <c r="E30" s="7">
        <v>24758782</v>
      </c>
      <c r="F30" s="8">
        <v>54717212</v>
      </c>
      <c r="G30" s="8">
        <v>29400</v>
      </c>
      <c r="H30" s="8">
        <v>1700884</v>
      </c>
      <c r="I30" s="8">
        <v>2709155</v>
      </c>
      <c r="J30" s="8">
        <v>4439439</v>
      </c>
      <c r="K30" s="8">
        <v>2166180</v>
      </c>
      <c r="L30" s="8">
        <v>2488636</v>
      </c>
      <c r="M30" s="8">
        <v>1906427</v>
      </c>
      <c r="N30" s="8">
        <v>6561243</v>
      </c>
      <c r="O30" s="8">
        <v>100112</v>
      </c>
      <c r="P30" s="8">
        <v>3961744</v>
      </c>
      <c r="Q30" s="8"/>
      <c r="R30" s="8">
        <v>4061856</v>
      </c>
      <c r="S30" s="8"/>
      <c r="T30" s="8"/>
      <c r="U30" s="8"/>
      <c r="V30" s="8"/>
      <c r="W30" s="8">
        <v>15062538</v>
      </c>
      <c r="X30" s="8">
        <v>41037885</v>
      </c>
      <c r="Y30" s="8">
        <v>-25975347</v>
      </c>
      <c r="Z30" s="2">
        <v>-63.3</v>
      </c>
      <c r="AA30" s="6">
        <v>54717212</v>
      </c>
    </row>
    <row r="31" spans="1:27" ht="13.5">
      <c r="A31" s="25" t="s">
        <v>55</v>
      </c>
      <c r="B31" s="24"/>
      <c r="C31" s="6">
        <v>273331014</v>
      </c>
      <c r="D31" s="6"/>
      <c r="E31" s="7">
        <v>213751988</v>
      </c>
      <c r="F31" s="8">
        <v>214244758</v>
      </c>
      <c r="G31" s="8">
        <v>7401677</v>
      </c>
      <c r="H31" s="8">
        <v>5259159</v>
      </c>
      <c r="I31" s="8">
        <v>10941518</v>
      </c>
      <c r="J31" s="8">
        <v>23602354</v>
      </c>
      <c r="K31" s="8">
        <v>21402193</v>
      </c>
      <c r="L31" s="8">
        <v>10825281</v>
      </c>
      <c r="M31" s="8">
        <v>22246937</v>
      </c>
      <c r="N31" s="8">
        <v>54474411</v>
      </c>
      <c r="O31" s="8">
        <v>4277277</v>
      </c>
      <c r="P31" s="8">
        <v>8847769</v>
      </c>
      <c r="Q31" s="8"/>
      <c r="R31" s="8">
        <v>13125046</v>
      </c>
      <c r="S31" s="8"/>
      <c r="T31" s="8"/>
      <c r="U31" s="8"/>
      <c r="V31" s="8"/>
      <c r="W31" s="8">
        <v>91201811</v>
      </c>
      <c r="X31" s="8">
        <v>160682652</v>
      </c>
      <c r="Y31" s="8">
        <v>-69480841</v>
      </c>
      <c r="Z31" s="2">
        <v>-43.24</v>
      </c>
      <c r="AA31" s="6">
        <v>214244758</v>
      </c>
    </row>
    <row r="32" spans="1:27" ht="13.5">
      <c r="A32" s="25" t="s">
        <v>43</v>
      </c>
      <c r="B32" s="24"/>
      <c r="C32" s="6">
        <v>68248694</v>
      </c>
      <c r="D32" s="6"/>
      <c r="E32" s="7">
        <v>71524657</v>
      </c>
      <c r="F32" s="8">
        <v>87523211</v>
      </c>
      <c r="G32" s="8">
        <v>99250</v>
      </c>
      <c r="H32" s="8">
        <v>10413783</v>
      </c>
      <c r="I32" s="8">
        <v>6217499</v>
      </c>
      <c r="J32" s="8">
        <v>16730532</v>
      </c>
      <c r="K32" s="8">
        <v>5783412</v>
      </c>
      <c r="L32" s="8">
        <v>5986196</v>
      </c>
      <c r="M32" s="8">
        <v>11798817</v>
      </c>
      <c r="N32" s="8">
        <v>23568425</v>
      </c>
      <c r="O32" s="8">
        <v>2645805</v>
      </c>
      <c r="P32" s="8">
        <v>2480275</v>
      </c>
      <c r="Q32" s="8"/>
      <c r="R32" s="8">
        <v>5126080</v>
      </c>
      <c r="S32" s="8"/>
      <c r="T32" s="8"/>
      <c r="U32" s="8"/>
      <c r="V32" s="8"/>
      <c r="W32" s="8">
        <v>45425037</v>
      </c>
      <c r="X32" s="8">
        <v>65642328</v>
      </c>
      <c r="Y32" s="8">
        <v>-20217291</v>
      </c>
      <c r="Z32" s="2">
        <v>-30.8</v>
      </c>
      <c r="AA32" s="6">
        <v>87523211</v>
      </c>
    </row>
    <row r="33" spans="1:27" ht="13.5">
      <c r="A33" s="25" t="s">
        <v>56</v>
      </c>
      <c r="B33" s="24"/>
      <c r="C33" s="6">
        <v>265938612</v>
      </c>
      <c r="D33" s="6"/>
      <c r="E33" s="7">
        <v>221540788</v>
      </c>
      <c r="F33" s="8">
        <v>276402461</v>
      </c>
      <c r="G33" s="8">
        <v>12009221</v>
      </c>
      <c r="H33" s="8">
        <v>13498855</v>
      </c>
      <c r="I33" s="8">
        <v>23978641</v>
      </c>
      <c r="J33" s="8">
        <v>49486717</v>
      </c>
      <c r="K33" s="8">
        <v>21492313</v>
      </c>
      <c r="L33" s="8">
        <v>24800091</v>
      </c>
      <c r="M33" s="8">
        <v>26135496</v>
      </c>
      <c r="N33" s="8">
        <v>72427900</v>
      </c>
      <c r="O33" s="8">
        <v>14282345</v>
      </c>
      <c r="P33" s="8">
        <v>18544902</v>
      </c>
      <c r="Q33" s="8"/>
      <c r="R33" s="8">
        <v>32827247</v>
      </c>
      <c r="S33" s="8"/>
      <c r="T33" s="8"/>
      <c r="U33" s="8"/>
      <c r="V33" s="8"/>
      <c r="W33" s="8">
        <v>154741864</v>
      </c>
      <c r="X33" s="8">
        <v>207300537</v>
      </c>
      <c r="Y33" s="8">
        <v>-52558673</v>
      </c>
      <c r="Z33" s="2">
        <v>-25.35</v>
      </c>
      <c r="AA33" s="6">
        <v>276402461</v>
      </c>
    </row>
    <row r="34" spans="1:27" ht="13.5">
      <c r="A34" s="23" t="s">
        <v>57</v>
      </c>
      <c r="B34" s="29"/>
      <c r="C34" s="6">
        <v>1043835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1633886395</v>
      </c>
      <c r="D35" s="33">
        <f>SUM(D24:D34)</f>
        <v>0</v>
      </c>
      <c r="E35" s="34">
        <f t="shared" si="1"/>
        <v>1433243728</v>
      </c>
      <c r="F35" s="35">
        <f t="shared" si="1"/>
        <v>1649686422</v>
      </c>
      <c r="G35" s="35">
        <f t="shared" si="1"/>
        <v>75973240</v>
      </c>
      <c r="H35" s="35">
        <f t="shared" si="1"/>
        <v>81619747</v>
      </c>
      <c r="I35" s="35">
        <f t="shared" si="1"/>
        <v>101393304</v>
      </c>
      <c r="J35" s="35">
        <f t="shared" si="1"/>
        <v>258986291</v>
      </c>
      <c r="K35" s="35">
        <f t="shared" si="1"/>
        <v>106177644</v>
      </c>
      <c r="L35" s="35">
        <f t="shared" si="1"/>
        <v>98479567</v>
      </c>
      <c r="M35" s="35">
        <f t="shared" si="1"/>
        <v>115315908</v>
      </c>
      <c r="N35" s="35">
        <f t="shared" si="1"/>
        <v>319973119</v>
      </c>
      <c r="O35" s="35">
        <f t="shared" si="1"/>
        <v>75974398</v>
      </c>
      <c r="P35" s="35">
        <f t="shared" si="1"/>
        <v>90093923</v>
      </c>
      <c r="Q35" s="35">
        <f t="shared" si="1"/>
        <v>0</v>
      </c>
      <c r="R35" s="35">
        <f t="shared" si="1"/>
        <v>166068321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745027731</v>
      </c>
      <c r="X35" s="35">
        <f t="shared" si="1"/>
        <v>1237260969</v>
      </c>
      <c r="Y35" s="35">
        <f t="shared" si="1"/>
        <v>-492233238</v>
      </c>
      <c r="Z35" s="36">
        <f>+IF(X35&lt;&gt;0,+(Y35/X35)*100,0)</f>
        <v>-39.784107826325524</v>
      </c>
      <c r="AA35" s="33">
        <f>SUM(AA24:AA34)</f>
        <v>1649686422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-501061500</v>
      </c>
      <c r="D37" s="46">
        <f>+D21-D35</f>
        <v>0</v>
      </c>
      <c r="E37" s="47">
        <f t="shared" si="2"/>
        <v>66667706</v>
      </c>
      <c r="F37" s="48">
        <f t="shared" si="2"/>
        <v>-31248220</v>
      </c>
      <c r="G37" s="48">
        <f t="shared" si="2"/>
        <v>308109299</v>
      </c>
      <c r="H37" s="48">
        <f t="shared" si="2"/>
        <v>-52483633</v>
      </c>
      <c r="I37" s="48">
        <f t="shared" si="2"/>
        <v>-74739887</v>
      </c>
      <c r="J37" s="48">
        <f t="shared" si="2"/>
        <v>180885779</v>
      </c>
      <c r="K37" s="48">
        <f t="shared" si="2"/>
        <v>-77335562</v>
      </c>
      <c r="L37" s="48">
        <f t="shared" si="2"/>
        <v>-70032727</v>
      </c>
      <c r="M37" s="48">
        <f t="shared" si="2"/>
        <v>180935123</v>
      </c>
      <c r="N37" s="48">
        <f t="shared" si="2"/>
        <v>33566834</v>
      </c>
      <c r="O37" s="48">
        <f t="shared" si="2"/>
        <v>-58317998</v>
      </c>
      <c r="P37" s="48">
        <f t="shared" si="2"/>
        <v>-61541180</v>
      </c>
      <c r="Q37" s="48">
        <f t="shared" si="2"/>
        <v>0</v>
      </c>
      <c r="R37" s="48">
        <f t="shared" si="2"/>
        <v>-119859178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94593435</v>
      </c>
      <c r="X37" s="48">
        <f>IF(F21=F35,0,X21-X35)</f>
        <v>-23432517</v>
      </c>
      <c r="Y37" s="48">
        <f t="shared" si="2"/>
        <v>118025952</v>
      </c>
      <c r="Z37" s="49">
        <f>+IF(X37&lt;&gt;0,+(Y37/X37)*100,0)</f>
        <v>-503.68448255046604</v>
      </c>
      <c r="AA37" s="46">
        <f>+AA21-AA35</f>
        <v>-31248220</v>
      </c>
    </row>
    <row r="38" spans="1:27" ht="22.5" customHeight="1">
      <c r="A38" s="50" t="s">
        <v>60</v>
      </c>
      <c r="B38" s="29"/>
      <c r="C38" s="6">
        <v>1077583173</v>
      </c>
      <c r="D38" s="6"/>
      <c r="E38" s="7">
        <v>982905000</v>
      </c>
      <c r="F38" s="8">
        <v>1149755730</v>
      </c>
      <c r="G38" s="8"/>
      <c r="H38" s="8">
        <v>1693084</v>
      </c>
      <c r="I38" s="8"/>
      <c r="J38" s="8">
        <v>1693084</v>
      </c>
      <c r="K38" s="8">
        <v>1448170</v>
      </c>
      <c r="L38" s="8">
        <v>-306760</v>
      </c>
      <c r="M38" s="8">
        <v>2196738</v>
      </c>
      <c r="N38" s="8">
        <v>3338148</v>
      </c>
      <c r="O38" s="8">
        <v>1077697</v>
      </c>
      <c r="P38" s="8">
        <v>5394482</v>
      </c>
      <c r="Q38" s="8"/>
      <c r="R38" s="8">
        <v>6472179</v>
      </c>
      <c r="S38" s="8"/>
      <c r="T38" s="8"/>
      <c r="U38" s="8"/>
      <c r="V38" s="8"/>
      <c r="W38" s="8">
        <v>11503411</v>
      </c>
      <c r="X38" s="8">
        <v>862316775</v>
      </c>
      <c r="Y38" s="8">
        <v>-850813364</v>
      </c>
      <c r="Z38" s="2">
        <v>-98.67</v>
      </c>
      <c r="AA38" s="6">
        <v>1149755730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576521673</v>
      </c>
      <c r="D41" s="56">
        <f>SUM(D37:D40)</f>
        <v>0</v>
      </c>
      <c r="E41" s="57">
        <f t="shared" si="3"/>
        <v>1049572706</v>
      </c>
      <c r="F41" s="58">
        <f t="shared" si="3"/>
        <v>1118507510</v>
      </c>
      <c r="G41" s="58">
        <f t="shared" si="3"/>
        <v>308109299</v>
      </c>
      <c r="H41" s="58">
        <f t="shared" si="3"/>
        <v>-50790549</v>
      </c>
      <c r="I41" s="58">
        <f t="shared" si="3"/>
        <v>-74739887</v>
      </c>
      <c r="J41" s="58">
        <f t="shared" si="3"/>
        <v>182578863</v>
      </c>
      <c r="K41" s="58">
        <f t="shared" si="3"/>
        <v>-75887392</v>
      </c>
      <c r="L41" s="58">
        <f t="shared" si="3"/>
        <v>-70339487</v>
      </c>
      <c r="M41" s="58">
        <f t="shared" si="3"/>
        <v>183131861</v>
      </c>
      <c r="N41" s="58">
        <f t="shared" si="3"/>
        <v>36904982</v>
      </c>
      <c r="O41" s="58">
        <f t="shared" si="3"/>
        <v>-57240301</v>
      </c>
      <c r="P41" s="58">
        <f t="shared" si="3"/>
        <v>-56146698</v>
      </c>
      <c r="Q41" s="58">
        <f t="shared" si="3"/>
        <v>0</v>
      </c>
      <c r="R41" s="58">
        <f t="shared" si="3"/>
        <v>-113386999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106096846</v>
      </c>
      <c r="X41" s="58">
        <f t="shared" si="3"/>
        <v>838884258</v>
      </c>
      <c r="Y41" s="58">
        <f t="shared" si="3"/>
        <v>-732787412</v>
      </c>
      <c r="Z41" s="59">
        <f>+IF(X41&lt;&gt;0,+(Y41/X41)*100,0)</f>
        <v>-87.35262403743901</v>
      </c>
      <c r="AA41" s="56">
        <f>SUM(AA37:AA40)</f>
        <v>1118507510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576521673</v>
      </c>
      <c r="D43" s="64">
        <f>+D41-D42</f>
        <v>0</v>
      </c>
      <c r="E43" s="65">
        <f t="shared" si="4"/>
        <v>1049572706</v>
      </c>
      <c r="F43" s="66">
        <f t="shared" si="4"/>
        <v>1118507510</v>
      </c>
      <c r="G43" s="66">
        <f t="shared" si="4"/>
        <v>308109299</v>
      </c>
      <c r="H43" s="66">
        <f t="shared" si="4"/>
        <v>-50790549</v>
      </c>
      <c r="I43" s="66">
        <f t="shared" si="4"/>
        <v>-74739887</v>
      </c>
      <c r="J43" s="66">
        <f t="shared" si="4"/>
        <v>182578863</v>
      </c>
      <c r="K43" s="66">
        <f t="shared" si="4"/>
        <v>-75887392</v>
      </c>
      <c r="L43" s="66">
        <f t="shared" si="4"/>
        <v>-70339487</v>
      </c>
      <c r="M43" s="66">
        <f t="shared" si="4"/>
        <v>183131861</v>
      </c>
      <c r="N43" s="66">
        <f t="shared" si="4"/>
        <v>36904982</v>
      </c>
      <c r="O43" s="66">
        <f t="shared" si="4"/>
        <v>-57240301</v>
      </c>
      <c r="P43" s="66">
        <f t="shared" si="4"/>
        <v>-56146698</v>
      </c>
      <c r="Q43" s="66">
        <f t="shared" si="4"/>
        <v>0</v>
      </c>
      <c r="R43" s="66">
        <f t="shared" si="4"/>
        <v>-113386999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106096846</v>
      </c>
      <c r="X43" s="66">
        <f t="shared" si="4"/>
        <v>838884258</v>
      </c>
      <c r="Y43" s="66">
        <f t="shared" si="4"/>
        <v>-732787412</v>
      </c>
      <c r="Z43" s="67">
        <f>+IF(X43&lt;&gt;0,+(Y43/X43)*100,0)</f>
        <v>-87.35262403743901</v>
      </c>
      <c r="AA43" s="64">
        <f>+AA41-AA42</f>
        <v>1118507510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576521673</v>
      </c>
      <c r="D45" s="56">
        <f>SUM(D43:D44)</f>
        <v>0</v>
      </c>
      <c r="E45" s="57">
        <f t="shared" si="5"/>
        <v>1049572706</v>
      </c>
      <c r="F45" s="58">
        <f t="shared" si="5"/>
        <v>1118507510</v>
      </c>
      <c r="G45" s="58">
        <f t="shared" si="5"/>
        <v>308109299</v>
      </c>
      <c r="H45" s="58">
        <f t="shared" si="5"/>
        <v>-50790549</v>
      </c>
      <c r="I45" s="58">
        <f t="shared" si="5"/>
        <v>-74739887</v>
      </c>
      <c r="J45" s="58">
        <f t="shared" si="5"/>
        <v>182578863</v>
      </c>
      <c r="K45" s="58">
        <f t="shared" si="5"/>
        <v>-75887392</v>
      </c>
      <c r="L45" s="58">
        <f t="shared" si="5"/>
        <v>-70339487</v>
      </c>
      <c r="M45" s="58">
        <f t="shared" si="5"/>
        <v>183131861</v>
      </c>
      <c r="N45" s="58">
        <f t="shared" si="5"/>
        <v>36904982</v>
      </c>
      <c r="O45" s="58">
        <f t="shared" si="5"/>
        <v>-57240301</v>
      </c>
      <c r="P45" s="58">
        <f t="shared" si="5"/>
        <v>-56146698</v>
      </c>
      <c r="Q45" s="58">
        <f t="shared" si="5"/>
        <v>0</v>
      </c>
      <c r="R45" s="58">
        <f t="shared" si="5"/>
        <v>-113386999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106096846</v>
      </c>
      <c r="X45" s="58">
        <f t="shared" si="5"/>
        <v>838884258</v>
      </c>
      <c r="Y45" s="58">
        <f t="shared" si="5"/>
        <v>-732787412</v>
      </c>
      <c r="Z45" s="59">
        <f>+IF(X45&lt;&gt;0,+(Y45/X45)*100,0)</f>
        <v>-87.35262403743901</v>
      </c>
      <c r="AA45" s="56">
        <f>SUM(AA43:AA44)</f>
        <v>1118507510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576521673</v>
      </c>
      <c r="D47" s="71">
        <f>SUM(D45:D46)</f>
        <v>0</v>
      </c>
      <c r="E47" s="72">
        <f t="shared" si="6"/>
        <v>1049572706</v>
      </c>
      <c r="F47" s="73">
        <f t="shared" si="6"/>
        <v>1118507510</v>
      </c>
      <c r="G47" s="73">
        <f t="shared" si="6"/>
        <v>308109299</v>
      </c>
      <c r="H47" s="74">
        <f t="shared" si="6"/>
        <v>-50790549</v>
      </c>
      <c r="I47" s="74">
        <f t="shared" si="6"/>
        <v>-74739887</v>
      </c>
      <c r="J47" s="74">
        <f t="shared" si="6"/>
        <v>182578863</v>
      </c>
      <c r="K47" s="74">
        <f t="shared" si="6"/>
        <v>-75887392</v>
      </c>
      <c r="L47" s="74">
        <f t="shared" si="6"/>
        <v>-70339487</v>
      </c>
      <c r="M47" s="73">
        <f t="shared" si="6"/>
        <v>183131861</v>
      </c>
      <c r="N47" s="73">
        <f t="shared" si="6"/>
        <v>36904982</v>
      </c>
      <c r="O47" s="74">
        <f t="shared" si="6"/>
        <v>-57240301</v>
      </c>
      <c r="P47" s="74">
        <f t="shared" si="6"/>
        <v>-56146698</v>
      </c>
      <c r="Q47" s="74">
        <f t="shared" si="6"/>
        <v>0</v>
      </c>
      <c r="R47" s="74">
        <f t="shared" si="6"/>
        <v>-113386999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106096846</v>
      </c>
      <c r="X47" s="74">
        <f t="shared" si="6"/>
        <v>838884258</v>
      </c>
      <c r="Y47" s="74">
        <f t="shared" si="6"/>
        <v>-732787412</v>
      </c>
      <c r="Z47" s="75">
        <f>+IF(X47&lt;&gt;0,+(Y47/X47)*100,0)</f>
        <v>-87.35262403743901</v>
      </c>
      <c r="AA47" s="76">
        <f>SUM(AA45:AA46)</f>
        <v>1118507510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43280098</v>
      </c>
      <c r="D5" s="6"/>
      <c r="E5" s="7">
        <v>44100000</v>
      </c>
      <c r="F5" s="8">
        <v>44100001</v>
      </c>
      <c r="G5" s="8">
        <v>31503569</v>
      </c>
      <c r="H5" s="8">
        <v>1462363</v>
      </c>
      <c r="I5" s="8">
        <v>1551739</v>
      </c>
      <c r="J5" s="8">
        <v>34517671</v>
      </c>
      <c r="K5" s="8">
        <v>1075700</v>
      </c>
      <c r="L5" s="8">
        <v>1587464</v>
      </c>
      <c r="M5" s="8">
        <v>1546919</v>
      </c>
      <c r="N5" s="8">
        <v>4210083</v>
      </c>
      <c r="O5" s="8">
        <v>1547006</v>
      </c>
      <c r="P5" s="8">
        <v>1546176</v>
      </c>
      <c r="Q5" s="8">
        <v>1537539</v>
      </c>
      <c r="R5" s="8">
        <v>4630721</v>
      </c>
      <c r="S5" s="8"/>
      <c r="T5" s="8"/>
      <c r="U5" s="8"/>
      <c r="V5" s="8"/>
      <c r="W5" s="8">
        <v>43358475</v>
      </c>
      <c r="X5" s="8">
        <v>33075000</v>
      </c>
      <c r="Y5" s="8">
        <v>10283475</v>
      </c>
      <c r="Z5" s="2">
        <v>31.09</v>
      </c>
      <c r="AA5" s="6">
        <v>44100001</v>
      </c>
    </row>
    <row r="6" spans="1:27" ht="13.5">
      <c r="A6" s="23" t="s">
        <v>32</v>
      </c>
      <c r="B6" s="24"/>
      <c r="C6" s="6">
        <v>51156511</v>
      </c>
      <c r="D6" s="6"/>
      <c r="E6" s="7">
        <v>53290802</v>
      </c>
      <c r="F6" s="8">
        <v>53286802</v>
      </c>
      <c r="G6" s="8">
        <v>3544704</v>
      </c>
      <c r="H6" s="8">
        <v>2767870</v>
      </c>
      <c r="I6" s="8">
        <v>3503669</v>
      </c>
      <c r="J6" s="8">
        <v>9816243</v>
      </c>
      <c r="K6" s="8">
        <v>3536014</v>
      </c>
      <c r="L6" s="8">
        <v>3168660</v>
      </c>
      <c r="M6" s="8">
        <v>6867386</v>
      </c>
      <c r="N6" s="8">
        <v>13572060</v>
      </c>
      <c r="O6" s="8">
        <v>443775</v>
      </c>
      <c r="P6" s="8">
        <v>3298060</v>
      </c>
      <c r="Q6" s="8">
        <v>2577080</v>
      </c>
      <c r="R6" s="8">
        <v>6318915</v>
      </c>
      <c r="S6" s="8"/>
      <c r="T6" s="8"/>
      <c r="U6" s="8"/>
      <c r="V6" s="8"/>
      <c r="W6" s="8">
        <v>29707218</v>
      </c>
      <c r="X6" s="8">
        <v>39966609</v>
      </c>
      <c r="Y6" s="8">
        <v>-10259391</v>
      </c>
      <c r="Z6" s="2">
        <v>-25.67</v>
      </c>
      <c r="AA6" s="6">
        <v>53286802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10009334</v>
      </c>
      <c r="D9" s="6"/>
      <c r="E9" s="7">
        <v>14786444</v>
      </c>
      <c r="F9" s="8">
        <v>14790444</v>
      </c>
      <c r="G9" s="8">
        <v>879059</v>
      </c>
      <c r="H9" s="8">
        <v>876918</v>
      </c>
      <c r="I9" s="8">
        <v>903449</v>
      </c>
      <c r="J9" s="8">
        <v>2659426</v>
      </c>
      <c r="K9" s="8">
        <v>904310</v>
      </c>
      <c r="L9" s="8">
        <v>2232436</v>
      </c>
      <c r="M9" s="8">
        <v>2091039</v>
      </c>
      <c r="N9" s="8">
        <v>5227785</v>
      </c>
      <c r="O9" s="8">
        <v>-1587297</v>
      </c>
      <c r="P9" s="8">
        <v>894336</v>
      </c>
      <c r="Q9" s="8">
        <v>894963</v>
      </c>
      <c r="R9" s="8">
        <v>202002</v>
      </c>
      <c r="S9" s="8"/>
      <c r="T9" s="8"/>
      <c r="U9" s="8"/>
      <c r="V9" s="8"/>
      <c r="W9" s="8">
        <v>8089213</v>
      </c>
      <c r="X9" s="8">
        <v>11091336</v>
      </c>
      <c r="Y9" s="8">
        <v>-3002123</v>
      </c>
      <c r="Z9" s="2">
        <v>-27.07</v>
      </c>
      <c r="AA9" s="6">
        <v>14790444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870955</v>
      </c>
      <c r="D11" s="6"/>
      <c r="E11" s="7">
        <v>1700000</v>
      </c>
      <c r="F11" s="8">
        <v>815000</v>
      </c>
      <c r="G11" s="8">
        <v>84786</v>
      </c>
      <c r="H11" s="8">
        <v>91393</v>
      </c>
      <c r="I11" s="8">
        <v>586971</v>
      </c>
      <c r="J11" s="8">
        <v>763150</v>
      </c>
      <c r="K11" s="8">
        <v>79909</v>
      </c>
      <c r="L11" s="8">
        <v>-421717</v>
      </c>
      <c r="M11" s="8">
        <v>85211</v>
      </c>
      <c r="N11" s="8">
        <v>-256597</v>
      </c>
      <c r="O11" s="8">
        <v>275083</v>
      </c>
      <c r="P11" s="8">
        <v>83002</v>
      </c>
      <c r="Q11" s="8">
        <v>95405</v>
      </c>
      <c r="R11" s="8">
        <v>453490</v>
      </c>
      <c r="S11" s="8"/>
      <c r="T11" s="8"/>
      <c r="U11" s="8"/>
      <c r="V11" s="8"/>
      <c r="W11" s="8">
        <v>960043</v>
      </c>
      <c r="X11" s="8">
        <v>943128</v>
      </c>
      <c r="Y11" s="8">
        <v>16915</v>
      </c>
      <c r="Z11" s="2">
        <v>1.79</v>
      </c>
      <c r="AA11" s="6">
        <v>815000</v>
      </c>
    </row>
    <row r="12" spans="1:27" ht="13.5">
      <c r="A12" s="25" t="s">
        <v>37</v>
      </c>
      <c r="B12" s="29"/>
      <c r="C12" s="6">
        <v>10495104</v>
      </c>
      <c r="D12" s="6"/>
      <c r="E12" s="7">
        <v>13000000</v>
      </c>
      <c r="F12" s="8">
        <v>13000000</v>
      </c>
      <c r="G12" s="8">
        <v>693029</v>
      </c>
      <c r="H12" s="8">
        <v>1399071</v>
      </c>
      <c r="I12" s="8">
        <v>1263496</v>
      </c>
      <c r="J12" s="8">
        <v>3355596</v>
      </c>
      <c r="K12" s="8">
        <v>894077</v>
      </c>
      <c r="L12" s="8">
        <v>930830</v>
      </c>
      <c r="M12" s="8">
        <v>933036</v>
      </c>
      <c r="N12" s="8">
        <v>2757943</v>
      </c>
      <c r="O12" s="8">
        <v>1273179</v>
      </c>
      <c r="P12" s="8">
        <v>1234577</v>
      </c>
      <c r="Q12" s="8">
        <v>625450</v>
      </c>
      <c r="R12" s="8">
        <v>3133206</v>
      </c>
      <c r="S12" s="8"/>
      <c r="T12" s="8"/>
      <c r="U12" s="8"/>
      <c r="V12" s="8"/>
      <c r="W12" s="8">
        <v>9246745</v>
      </c>
      <c r="X12" s="8">
        <v>9749997</v>
      </c>
      <c r="Y12" s="8">
        <v>-503252</v>
      </c>
      <c r="Z12" s="2">
        <v>-5.16</v>
      </c>
      <c r="AA12" s="6">
        <v>13000000</v>
      </c>
    </row>
    <row r="13" spans="1:27" ht="13.5">
      <c r="A13" s="23" t="s">
        <v>38</v>
      </c>
      <c r="B13" s="29"/>
      <c r="C13" s="6">
        <v>9613899</v>
      </c>
      <c r="D13" s="6"/>
      <c r="E13" s="7">
        <v>10224923</v>
      </c>
      <c r="F13" s="8">
        <v>11236924</v>
      </c>
      <c r="G13" s="8">
        <v>989496</v>
      </c>
      <c r="H13" s="8">
        <v>955551</v>
      </c>
      <c r="I13" s="8">
        <v>1312245</v>
      </c>
      <c r="J13" s="8">
        <v>3257292</v>
      </c>
      <c r="K13" s="8">
        <v>1242893</v>
      </c>
      <c r="L13" s="8">
        <v>1184515</v>
      </c>
      <c r="M13" s="8">
        <v>1146702</v>
      </c>
      <c r="N13" s="8">
        <v>3574110</v>
      </c>
      <c r="O13" s="8">
        <v>1163710</v>
      </c>
      <c r="P13" s="8">
        <v>1153199</v>
      </c>
      <c r="Q13" s="8">
        <v>1152217</v>
      </c>
      <c r="R13" s="8">
        <v>3469126</v>
      </c>
      <c r="S13" s="8"/>
      <c r="T13" s="8"/>
      <c r="U13" s="8"/>
      <c r="V13" s="8"/>
      <c r="W13" s="8">
        <v>10300528</v>
      </c>
      <c r="X13" s="8">
        <v>8048193</v>
      </c>
      <c r="Y13" s="8">
        <v>2252335</v>
      </c>
      <c r="Z13" s="2">
        <v>27.99</v>
      </c>
      <c r="AA13" s="6">
        <v>11236924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3470659</v>
      </c>
      <c r="D15" s="6"/>
      <c r="E15" s="7">
        <v>2093696</v>
      </c>
      <c r="F15" s="8">
        <v>2243696</v>
      </c>
      <c r="G15" s="8">
        <v>13381</v>
      </c>
      <c r="H15" s="8">
        <v>12714</v>
      </c>
      <c r="I15" s="8">
        <v>5101</v>
      </c>
      <c r="J15" s="8">
        <v>31196</v>
      </c>
      <c r="K15" s="8">
        <v>10651</v>
      </c>
      <c r="L15" s="8">
        <v>149770</v>
      </c>
      <c r="M15" s="8">
        <v>13925</v>
      </c>
      <c r="N15" s="8">
        <v>174346</v>
      </c>
      <c r="O15" s="8">
        <v>298986</v>
      </c>
      <c r="P15" s="8">
        <v>41645</v>
      </c>
      <c r="Q15" s="8">
        <v>27171</v>
      </c>
      <c r="R15" s="8">
        <v>367802</v>
      </c>
      <c r="S15" s="8"/>
      <c r="T15" s="8"/>
      <c r="U15" s="8"/>
      <c r="V15" s="8"/>
      <c r="W15" s="8">
        <v>573344</v>
      </c>
      <c r="X15" s="8">
        <v>1626525</v>
      </c>
      <c r="Y15" s="8">
        <v>-1053181</v>
      </c>
      <c r="Z15" s="2">
        <v>-64.75</v>
      </c>
      <c r="AA15" s="6">
        <v>2243696</v>
      </c>
    </row>
    <row r="16" spans="1:27" ht="13.5">
      <c r="A16" s="23" t="s">
        <v>41</v>
      </c>
      <c r="B16" s="29"/>
      <c r="C16" s="6">
        <v>3279009</v>
      </c>
      <c r="D16" s="6"/>
      <c r="E16" s="7">
        <v>4524684</v>
      </c>
      <c r="F16" s="8">
        <v>4534684</v>
      </c>
      <c r="G16" s="8">
        <v>326057</v>
      </c>
      <c r="H16" s="8">
        <v>276153</v>
      </c>
      <c r="I16" s="8">
        <v>292414</v>
      </c>
      <c r="J16" s="8">
        <v>894624</v>
      </c>
      <c r="K16" s="8">
        <v>277306</v>
      </c>
      <c r="L16" s="8">
        <v>312066</v>
      </c>
      <c r="M16" s="8">
        <v>245685</v>
      </c>
      <c r="N16" s="8">
        <v>835057</v>
      </c>
      <c r="O16" s="8">
        <v>271224</v>
      </c>
      <c r="P16" s="8">
        <v>247611</v>
      </c>
      <c r="Q16" s="8">
        <v>276104</v>
      </c>
      <c r="R16" s="8">
        <v>794939</v>
      </c>
      <c r="S16" s="8"/>
      <c r="T16" s="8"/>
      <c r="U16" s="8"/>
      <c r="V16" s="8"/>
      <c r="W16" s="8">
        <v>2524620</v>
      </c>
      <c r="X16" s="8">
        <v>3397263</v>
      </c>
      <c r="Y16" s="8">
        <v>-872643</v>
      </c>
      <c r="Z16" s="2">
        <v>-25.69</v>
      </c>
      <c r="AA16" s="6">
        <v>4534684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215618682</v>
      </c>
      <c r="D18" s="6"/>
      <c r="E18" s="7">
        <v>242898750</v>
      </c>
      <c r="F18" s="8">
        <v>240436000</v>
      </c>
      <c r="G18" s="8">
        <v>85115652</v>
      </c>
      <c r="H18" s="8"/>
      <c r="I18" s="8">
        <v>13665462</v>
      </c>
      <c r="J18" s="8">
        <v>98781114</v>
      </c>
      <c r="K18" s="8">
        <v>1322102</v>
      </c>
      <c r="L18" s="8">
        <v>1790129</v>
      </c>
      <c r="M18" s="8">
        <v>78306000</v>
      </c>
      <c r="N18" s="8">
        <v>81418231</v>
      </c>
      <c r="O18" s="8">
        <v>125053</v>
      </c>
      <c r="P18" s="8">
        <v>1696348</v>
      </c>
      <c r="Q18" s="8">
        <v>58157453</v>
      </c>
      <c r="R18" s="8">
        <v>59978854</v>
      </c>
      <c r="S18" s="8"/>
      <c r="T18" s="8"/>
      <c r="U18" s="8"/>
      <c r="V18" s="8"/>
      <c r="W18" s="8">
        <v>240178199</v>
      </c>
      <c r="X18" s="8">
        <v>181250536</v>
      </c>
      <c r="Y18" s="8">
        <v>58927663</v>
      </c>
      <c r="Z18" s="2">
        <v>32.51</v>
      </c>
      <c r="AA18" s="6">
        <v>240436000</v>
      </c>
    </row>
    <row r="19" spans="1:27" ht="13.5">
      <c r="A19" s="23" t="s">
        <v>44</v>
      </c>
      <c r="B19" s="29"/>
      <c r="C19" s="6">
        <v>2441207</v>
      </c>
      <c r="D19" s="6"/>
      <c r="E19" s="7">
        <v>1673000</v>
      </c>
      <c r="F19" s="26">
        <v>2159000</v>
      </c>
      <c r="G19" s="26">
        <v>122678</v>
      </c>
      <c r="H19" s="26">
        <v>161058</v>
      </c>
      <c r="I19" s="26">
        <v>144122</v>
      </c>
      <c r="J19" s="26">
        <v>427858</v>
      </c>
      <c r="K19" s="26">
        <v>158071</v>
      </c>
      <c r="L19" s="26">
        <v>101855</v>
      </c>
      <c r="M19" s="26">
        <v>107620</v>
      </c>
      <c r="N19" s="26">
        <v>367546</v>
      </c>
      <c r="O19" s="26">
        <v>206634</v>
      </c>
      <c r="P19" s="26">
        <v>63037</v>
      </c>
      <c r="Q19" s="26">
        <v>32693</v>
      </c>
      <c r="R19" s="26">
        <v>302364</v>
      </c>
      <c r="S19" s="26"/>
      <c r="T19" s="26"/>
      <c r="U19" s="26"/>
      <c r="V19" s="26"/>
      <c r="W19" s="26">
        <v>1097768</v>
      </c>
      <c r="X19" s="26">
        <v>1437021</v>
      </c>
      <c r="Y19" s="26">
        <v>-339253</v>
      </c>
      <c r="Z19" s="27">
        <v>-23.61</v>
      </c>
      <c r="AA19" s="28">
        <v>2159000</v>
      </c>
    </row>
    <row r="20" spans="1:27" ht="13.5">
      <c r="A20" s="23" t="s">
        <v>45</v>
      </c>
      <c r="B20" s="29"/>
      <c r="C20" s="6">
        <v>18761415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368996873</v>
      </c>
      <c r="D21" s="33">
        <f t="shared" si="0"/>
        <v>0</v>
      </c>
      <c r="E21" s="34">
        <f t="shared" si="0"/>
        <v>388292299</v>
      </c>
      <c r="F21" s="35">
        <f t="shared" si="0"/>
        <v>386602551</v>
      </c>
      <c r="G21" s="35">
        <f t="shared" si="0"/>
        <v>123272411</v>
      </c>
      <c r="H21" s="35">
        <f t="shared" si="0"/>
        <v>8003091</v>
      </c>
      <c r="I21" s="35">
        <f t="shared" si="0"/>
        <v>23228668</v>
      </c>
      <c r="J21" s="35">
        <f t="shared" si="0"/>
        <v>154504170</v>
      </c>
      <c r="K21" s="35">
        <f t="shared" si="0"/>
        <v>9501033</v>
      </c>
      <c r="L21" s="35">
        <f t="shared" si="0"/>
        <v>11036008</v>
      </c>
      <c r="M21" s="35">
        <f t="shared" si="0"/>
        <v>91343523</v>
      </c>
      <c r="N21" s="35">
        <f t="shared" si="0"/>
        <v>111880564</v>
      </c>
      <c r="O21" s="35">
        <f t="shared" si="0"/>
        <v>4017353</v>
      </c>
      <c r="P21" s="35">
        <f t="shared" si="0"/>
        <v>10257991</v>
      </c>
      <c r="Q21" s="35">
        <f t="shared" si="0"/>
        <v>65376075</v>
      </c>
      <c r="R21" s="35">
        <f t="shared" si="0"/>
        <v>79651419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346036153</v>
      </c>
      <c r="X21" s="35">
        <f t="shared" si="0"/>
        <v>290585608</v>
      </c>
      <c r="Y21" s="35">
        <f t="shared" si="0"/>
        <v>55450545</v>
      </c>
      <c r="Z21" s="36">
        <f>+IF(X21&lt;&gt;0,+(Y21/X21)*100,0)</f>
        <v>19.082343885386095</v>
      </c>
      <c r="AA21" s="33">
        <f>SUM(AA5:AA20)</f>
        <v>386602551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108880344</v>
      </c>
      <c r="D24" s="6"/>
      <c r="E24" s="7">
        <v>120607804</v>
      </c>
      <c r="F24" s="8">
        <v>122505193</v>
      </c>
      <c r="G24" s="8"/>
      <c r="H24" s="8">
        <v>-213823</v>
      </c>
      <c r="I24" s="8">
        <v>2000</v>
      </c>
      <c r="J24" s="8">
        <v>-211823</v>
      </c>
      <c r="K24" s="8">
        <v>36465181</v>
      </c>
      <c r="L24" s="8">
        <v>18335524</v>
      </c>
      <c r="M24" s="8">
        <v>-384859</v>
      </c>
      <c r="N24" s="8">
        <v>54415846</v>
      </c>
      <c r="O24" s="8">
        <v>9069928</v>
      </c>
      <c r="P24" s="8">
        <v>8714140</v>
      </c>
      <c r="Q24" s="8">
        <v>13450664</v>
      </c>
      <c r="R24" s="8">
        <v>31234732</v>
      </c>
      <c r="S24" s="8"/>
      <c r="T24" s="8"/>
      <c r="U24" s="8"/>
      <c r="V24" s="8"/>
      <c r="W24" s="8">
        <v>85438755</v>
      </c>
      <c r="X24" s="8">
        <v>91167443</v>
      </c>
      <c r="Y24" s="8">
        <v>-5728688</v>
      </c>
      <c r="Z24" s="2">
        <v>-6.28</v>
      </c>
      <c r="AA24" s="6">
        <v>122505193</v>
      </c>
    </row>
    <row r="25" spans="1:27" ht="13.5">
      <c r="A25" s="25" t="s">
        <v>49</v>
      </c>
      <c r="B25" s="24"/>
      <c r="C25" s="6">
        <v>19626184</v>
      </c>
      <c r="D25" s="6"/>
      <c r="E25" s="7">
        <v>22763488</v>
      </c>
      <c r="F25" s="8">
        <v>22795323</v>
      </c>
      <c r="G25" s="8"/>
      <c r="H25" s="8"/>
      <c r="I25" s="8"/>
      <c r="J25" s="8"/>
      <c r="K25" s="8">
        <v>6338209</v>
      </c>
      <c r="L25" s="8">
        <v>1625448</v>
      </c>
      <c r="M25" s="8">
        <v>2025368</v>
      </c>
      <c r="N25" s="8">
        <v>9989025</v>
      </c>
      <c r="O25" s="8">
        <v>1394759</v>
      </c>
      <c r="P25" s="8">
        <v>1612905</v>
      </c>
      <c r="Q25" s="8">
        <v>1612904</v>
      </c>
      <c r="R25" s="8">
        <v>4620568</v>
      </c>
      <c r="S25" s="8"/>
      <c r="T25" s="8"/>
      <c r="U25" s="8"/>
      <c r="V25" s="8"/>
      <c r="W25" s="8">
        <v>14609593</v>
      </c>
      <c r="X25" s="8">
        <v>17084558</v>
      </c>
      <c r="Y25" s="8">
        <v>-2474965</v>
      </c>
      <c r="Z25" s="2">
        <v>-14.49</v>
      </c>
      <c r="AA25" s="6">
        <v>22795323</v>
      </c>
    </row>
    <row r="26" spans="1:27" ht="13.5">
      <c r="A26" s="25" t="s">
        <v>50</v>
      </c>
      <c r="B26" s="24"/>
      <c r="C26" s="6">
        <v>5847666</v>
      </c>
      <c r="D26" s="6"/>
      <c r="E26" s="7">
        <v>5500000</v>
      </c>
      <c r="F26" s="8">
        <v>4000000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3562497</v>
      </c>
      <c r="Y26" s="8">
        <v>-3562497</v>
      </c>
      <c r="Z26" s="2">
        <v>-100</v>
      </c>
      <c r="AA26" s="6">
        <v>4000000</v>
      </c>
    </row>
    <row r="27" spans="1:27" ht="13.5">
      <c r="A27" s="25" t="s">
        <v>51</v>
      </c>
      <c r="B27" s="24"/>
      <c r="C27" s="6">
        <v>54995176</v>
      </c>
      <c r="D27" s="6"/>
      <c r="E27" s="7">
        <v>30447764</v>
      </c>
      <c r="F27" s="8">
        <v>30447764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22835826</v>
      </c>
      <c r="Y27" s="8">
        <v>-22835826</v>
      </c>
      <c r="Z27" s="2">
        <v>-100</v>
      </c>
      <c r="AA27" s="6">
        <v>30447764</v>
      </c>
    </row>
    <row r="28" spans="1:27" ht="13.5">
      <c r="A28" s="25" t="s">
        <v>52</v>
      </c>
      <c r="B28" s="24"/>
      <c r="C28" s="6">
        <v>5345</v>
      </c>
      <c r="D28" s="6"/>
      <c r="E28" s="7"/>
      <c r="F28" s="8"/>
      <c r="G28" s="8"/>
      <c r="H28" s="8"/>
      <c r="I28" s="8"/>
      <c r="J28" s="8"/>
      <c r="K28" s="8">
        <v>173</v>
      </c>
      <c r="L28" s="8">
        <v>344</v>
      </c>
      <c r="M28" s="8"/>
      <c r="N28" s="8">
        <v>517</v>
      </c>
      <c r="O28" s="8"/>
      <c r="P28" s="8">
        <v>1569</v>
      </c>
      <c r="Q28" s="8">
        <v>676</v>
      </c>
      <c r="R28" s="8">
        <v>2245</v>
      </c>
      <c r="S28" s="8"/>
      <c r="T28" s="8"/>
      <c r="U28" s="8"/>
      <c r="V28" s="8"/>
      <c r="W28" s="8">
        <v>2762</v>
      </c>
      <c r="X28" s="8"/>
      <c r="Y28" s="8">
        <v>2762</v>
      </c>
      <c r="Z28" s="2"/>
      <c r="AA28" s="6"/>
    </row>
    <row r="29" spans="1:27" ht="13.5">
      <c r="A29" s="25" t="s">
        <v>53</v>
      </c>
      <c r="B29" s="24"/>
      <c r="C29" s="6">
        <v>39260295</v>
      </c>
      <c r="D29" s="6"/>
      <c r="E29" s="7">
        <v>47900000</v>
      </c>
      <c r="F29" s="8">
        <v>47900000</v>
      </c>
      <c r="G29" s="8"/>
      <c r="H29" s="8">
        <v>1988144</v>
      </c>
      <c r="I29" s="8">
        <v>5628976</v>
      </c>
      <c r="J29" s="8">
        <v>7617120</v>
      </c>
      <c r="K29" s="8">
        <v>7304537</v>
      </c>
      <c r="L29" s="8">
        <v>2997266</v>
      </c>
      <c r="M29" s="8"/>
      <c r="N29" s="8">
        <v>10301803</v>
      </c>
      <c r="O29" s="8">
        <v>3008526</v>
      </c>
      <c r="P29" s="8">
        <v>3111625</v>
      </c>
      <c r="Q29" s="8">
        <v>5954072</v>
      </c>
      <c r="R29" s="8">
        <v>12074223</v>
      </c>
      <c r="S29" s="8"/>
      <c r="T29" s="8"/>
      <c r="U29" s="8"/>
      <c r="V29" s="8"/>
      <c r="W29" s="8">
        <v>29993146</v>
      </c>
      <c r="X29" s="8">
        <v>35925003</v>
      </c>
      <c r="Y29" s="8">
        <v>-5931857</v>
      </c>
      <c r="Z29" s="2">
        <v>-16.51</v>
      </c>
      <c r="AA29" s="6">
        <v>47900000</v>
      </c>
    </row>
    <row r="30" spans="1:27" ht="13.5">
      <c r="A30" s="25" t="s">
        <v>54</v>
      </c>
      <c r="B30" s="24"/>
      <c r="C30" s="6">
        <v>3645784</v>
      </c>
      <c r="D30" s="6"/>
      <c r="E30" s="7">
        <v>4631500</v>
      </c>
      <c r="F30" s="8">
        <v>6014500</v>
      </c>
      <c r="G30" s="8">
        <v>274798</v>
      </c>
      <c r="H30" s="8">
        <v>167955</v>
      </c>
      <c r="I30" s="8">
        <v>74472</v>
      </c>
      <c r="J30" s="8">
        <v>517225</v>
      </c>
      <c r="K30" s="8">
        <v>738836</v>
      </c>
      <c r="L30" s="8">
        <v>349988</v>
      </c>
      <c r="M30" s="8">
        <v>191502</v>
      </c>
      <c r="N30" s="8">
        <v>1280326</v>
      </c>
      <c r="O30" s="8">
        <v>89862</v>
      </c>
      <c r="P30" s="8">
        <v>290085</v>
      </c>
      <c r="Q30" s="8">
        <v>293870</v>
      </c>
      <c r="R30" s="8">
        <v>673817</v>
      </c>
      <c r="S30" s="8"/>
      <c r="T30" s="8"/>
      <c r="U30" s="8"/>
      <c r="V30" s="8"/>
      <c r="W30" s="8">
        <v>2471368</v>
      </c>
      <c r="X30" s="8">
        <v>3992265</v>
      </c>
      <c r="Y30" s="8">
        <v>-1520897</v>
      </c>
      <c r="Z30" s="2">
        <v>-38.1</v>
      </c>
      <c r="AA30" s="6">
        <v>6014500</v>
      </c>
    </row>
    <row r="31" spans="1:27" ht="13.5">
      <c r="A31" s="25" t="s">
        <v>55</v>
      </c>
      <c r="B31" s="24"/>
      <c r="C31" s="6">
        <v>67838057</v>
      </c>
      <c r="D31" s="6"/>
      <c r="E31" s="7">
        <v>88322925</v>
      </c>
      <c r="F31" s="8">
        <v>94229893</v>
      </c>
      <c r="G31" s="8">
        <v>5650630</v>
      </c>
      <c r="H31" s="8">
        <v>4337436</v>
      </c>
      <c r="I31" s="8">
        <v>7032512</v>
      </c>
      <c r="J31" s="8">
        <v>17020578</v>
      </c>
      <c r="K31" s="8">
        <v>5031994</v>
      </c>
      <c r="L31" s="8">
        <v>6230709</v>
      </c>
      <c r="M31" s="8">
        <v>6836161</v>
      </c>
      <c r="N31" s="8">
        <v>18098864</v>
      </c>
      <c r="O31" s="8">
        <v>3677439</v>
      </c>
      <c r="P31" s="8">
        <v>6987566</v>
      </c>
      <c r="Q31" s="8">
        <v>7576664</v>
      </c>
      <c r="R31" s="8">
        <v>18241669</v>
      </c>
      <c r="S31" s="8"/>
      <c r="T31" s="8"/>
      <c r="U31" s="8"/>
      <c r="V31" s="8"/>
      <c r="W31" s="8">
        <v>53361111</v>
      </c>
      <c r="X31" s="8">
        <v>68501040</v>
      </c>
      <c r="Y31" s="8">
        <v>-15139929</v>
      </c>
      <c r="Z31" s="2">
        <v>-22.1</v>
      </c>
      <c r="AA31" s="6">
        <v>94229893</v>
      </c>
    </row>
    <row r="32" spans="1:27" ht="13.5">
      <c r="A32" s="25" t="s">
        <v>43</v>
      </c>
      <c r="B32" s="24"/>
      <c r="C32" s="6">
        <v>150000</v>
      </c>
      <c r="D32" s="6"/>
      <c r="E32" s="7"/>
      <c r="F32" s="8"/>
      <c r="G32" s="8">
        <v>125711</v>
      </c>
      <c r="H32" s="8">
        <v>-125711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41919112</v>
      </c>
      <c r="D33" s="6"/>
      <c r="E33" s="7">
        <v>68118647</v>
      </c>
      <c r="F33" s="8">
        <v>61172455</v>
      </c>
      <c r="G33" s="8">
        <v>884458</v>
      </c>
      <c r="H33" s="8">
        <v>4835160</v>
      </c>
      <c r="I33" s="8">
        <v>2205445</v>
      </c>
      <c r="J33" s="8">
        <v>7925063</v>
      </c>
      <c r="K33" s="8">
        <v>4275926</v>
      </c>
      <c r="L33" s="8">
        <v>3555823</v>
      </c>
      <c r="M33" s="8">
        <v>1990531</v>
      </c>
      <c r="N33" s="8">
        <v>9822280</v>
      </c>
      <c r="O33" s="8">
        <v>2821318</v>
      </c>
      <c r="P33" s="8">
        <v>4454806</v>
      </c>
      <c r="Q33" s="8">
        <v>1812007</v>
      </c>
      <c r="R33" s="8">
        <v>9088131</v>
      </c>
      <c r="S33" s="8"/>
      <c r="T33" s="8"/>
      <c r="U33" s="8"/>
      <c r="V33" s="8"/>
      <c r="W33" s="8">
        <v>26835474</v>
      </c>
      <c r="X33" s="8">
        <v>48440628</v>
      </c>
      <c r="Y33" s="8">
        <v>-21605154</v>
      </c>
      <c r="Z33" s="2">
        <v>-44.6</v>
      </c>
      <c r="AA33" s="6">
        <v>61172455</v>
      </c>
    </row>
    <row r="34" spans="1:27" ht="13.5">
      <c r="A34" s="23" t="s">
        <v>57</v>
      </c>
      <c r="B34" s="29"/>
      <c r="C34" s="6">
        <v>118194794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460362757</v>
      </c>
      <c r="D35" s="33">
        <f>SUM(D24:D34)</f>
        <v>0</v>
      </c>
      <c r="E35" s="34">
        <f t="shared" si="1"/>
        <v>388292128</v>
      </c>
      <c r="F35" s="35">
        <f t="shared" si="1"/>
        <v>389065128</v>
      </c>
      <c r="G35" s="35">
        <f t="shared" si="1"/>
        <v>6935597</v>
      </c>
      <c r="H35" s="35">
        <f t="shared" si="1"/>
        <v>10989161</v>
      </c>
      <c r="I35" s="35">
        <f t="shared" si="1"/>
        <v>14943405</v>
      </c>
      <c r="J35" s="35">
        <f t="shared" si="1"/>
        <v>32868163</v>
      </c>
      <c r="K35" s="35">
        <f t="shared" si="1"/>
        <v>60154856</v>
      </c>
      <c r="L35" s="35">
        <f t="shared" si="1"/>
        <v>33095102</v>
      </c>
      <c r="M35" s="35">
        <f t="shared" si="1"/>
        <v>10658703</v>
      </c>
      <c r="N35" s="35">
        <f t="shared" si="1"/>
        <v>103908661</v>
      </c>
      <c r="O35" s="35">
        <f t="shared" si="1"/>
        <v>20061832</v>
      </c>
      <c r="P35" s="35">
        <f t="shared" si="1"/>
        <v>25172696</v>
      </c>
      <c r="Q35" s="35">
        <f t="shared" si="1"/>
        <v>30700857</v>
      </c>
      <c r="R35" s="35">
        <f t="shared" si="1"/>
        <v>75935385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212712209</v>
      </c>
      <c r="X35" s="35">
        <f t="shared" si="1"/>
        <v>291509260</v>
      </c>
      <c r="Y35" s="35">
        <f t="shared" si="1"/>
        <v>-78797051</v>
      </c>
      <c r="Z35" s="36">
        <f>+IF(X35&lt;&gt;0,+(Y35/X35)*100,0)</f>
        <v>-27.030719710241797</v>
      </c>
      <c r="AA35" s="33">
        <f>SUM(AA24:AA34)</f>
        <v>389065128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-91365884</v>
      </c>
      <c r="D37" s="46">
        <f>+D21-D35</f>
        <v>0</v>
      </c>
      <c r="E37" s="47">
        <f t="shared" si="2"/>
        <v>171</v>
      </c>
      <c r="F37" s="48">
        <f t="shared" si="2"/>
        <v>-2462577</v>
      </c>
      <c r="G37" s="48">
        <f t="shared" si="2"/>
        <v>116336814</v>
      </c>
      <c r="H37" s="48">
        <f t="shared" si="2"/>
        <v>-2986070</v>
      </c>
      <c r="I37" s="48">
        <f t="shared" si="2"/>
        <v>8285263</v>
      </c>
      <c r="J37" s="48">
        <f t="shared" si="2"/>
        <v>121636007</v>
      </c>
      <c r="K37" s="48">
        <f t="shared" si="2"/>
        <v>-50653823</v>
      </c>
      <c r="L37" s="48">
        <f t="shared" si="2"/>
        <v>-22059094</v>
      </c>
      <c r="M37" s="48">
        <f t="shared" si="2"/>
        <v>80684820</v>
      </c>
      <c r="N37" s="48">
        <f t="shared" si="2"/>
        <v>7971903</v>
      </c>
      <c r="O37" s="48">
        <f t="shared" si="2"/>
        <v>-16044479</v>
      </c>
      <c r="P37" s="48">
        <f t="shared" si="2"/>
        <v>-14914705</v>
      </c>
      <c r="Q37" s="48">
        <f t="shared" si="2"/>
        <v>34675218</v>
      </c>
      <c r="R37" s="48">
        <f t="shared" si="2"/>
        <v>3716034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133323944</v>
      </c>
      <c r="X37" s="48">
        <f>IF(F21=F35,0,X21-X35)</f>
        <v>-923652</v>
      </c>
      <c r="Y37" s="48">
        <f t="shared" si="2"/>
        <v>134247596</v>
      </c>
      <c r="Z37" s="49">
        <f>+IF(X37&lt;&gt;0,+(Y37/X37)*100,0)</f>
        <v>-14534.434613902207</v>
      </c>
      <c r="AA37" s="46">
        <f>+AA21-AA35</f>
        <v>-2462577</v>
      </c>
    </row>
    <row r="38" spans="1:27" ht="22.5" customHeight="1">
      <c r="A38" s="50" t="s">
        <v>60</v>
      </c>
      <c r="B38" s="29"/>
      <c r="C38" s="6">
        <v>104943336</v>
      </c>
      <c r="D38" s="6"/>
      <c r="E38" s="7">
        <v>117059250</v>
      </c>
      <c r="F38" s="8">
        <v>119522002</v>
      </c>
      <c r="G38" s="8"/>
      <c r="H38" s="8"/>
      <c r="I38" s="8">
        <v>12559682</v>
      </c>
      <c r="J38" s="8">
        <v>12559682</v>
      </c>
      <c r="K38" s="8">
        <v>16805350</v>
      </c>
      <c r="L38" s="8">
        <v>13672192</v>
      </c>
      <c r="M38" s="8"/>
      <c r="N38" s="8">
        <v>30477542</v>
      </c>
      <c r="O38" s="8">
        <v>38265184</v>
      </c>
      <c r="P38" s="8">
        <v>20035999</v>
      </c>
      <c r="Q38" s="8">
        <v>3457085</v>
      </c>
      <c r="R38" s="8">
        <v>61758268</v>
      </c>
      <c r="S38" s="8"/>
      <c r="T38" s="8"/>
      <c r="U38" s="8"/>
      <c r="V38" s="8"/>
      <c r="W38" s="8">
        <v>104795492</v>
      </c>
      <c r="X38" s="8">
        <v>88717965</v>
      </c>
      <c r="Y38" s="8">
        <v>16077527</v>
      </c>
      <c r="Z38" s="2">
        <v>18.12</v>
      </c>
      <c r="AA38" s="6">
        <v>119522002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2873871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16451323</v>
      </c>
      <c r="D41" s="56">
        <f>SUM(D37:D40)</f>
        <v>0</v>
      </c>
      <c r="E41" s="57">
        <f t="shared" si="3"/>
        <v>117059421</v>
      </c>
      <c r="F41" s="58">
        <f t="shared" si="3"/>
        <v>117059425</v>
      </c>
      <c r="G41" s="58">
        <f t="shared" si="3"/>
        <v>116336814</v>
      </c>
      <c r="H41" s="58">
        <f t="shared" si="3"/>
        <v>-2986070</v>
      </c>
      <c r="I41" s="58">
        <f t="shared" si="3"/>
        <v>20844945</v>
      </c>
      <c r="J41" s="58">
        <f t="shared" si="3"/>
        <v>134195689</v>
      </c>
      <c r="K41" s="58">
        <f t="shared" si="3"/>
        <v>-33848473</v>
      </c>
      <c r="L41" s="58">
        <f t="shared" si="3"/>
        <v>-8386902</v>
      </c>
      <c r="M41" s="58">
        <f t="shared" si="3"/>
        <v>80684820</v>
      </c>
      <c r="N41" s="58">
        <f t="shared" si="3"/>
        <v>38449445</v>
      </c>
      <c r="O41" s="58">
        <f t="shared" si="3"/>
        <v>22220705</v>
      </c>
      <c r="P41" s="58">
        <f t="shared" si="3"/>
        <v>5121294</v>
      </c>
      <c r="Q41" s="58">
        <f t="shared" si="3"/>
        <v>38132303</v>
      </c>
      <c r="R41" s="58">
        <f t="shared" si="3"/>
        <v>65474302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238119436</v>
      </c>
      <c r="X41" s="58">
        <f t="shared" si="3"/>
        <v>87794313</v>
      </c>
      <c r="Y41" s="58">
        <f t="shared" si="3"/>
        <v>150325123</v>
      </c>
      <c r="Z41" s="59">
        <f>+IF(X41&lt;&gt;0,+(Y41/X41)*100,0)</f>
        <v>171.22421471650446</v>
      </c>
      <c r="AA41" s="56">
        <f>SUM(AA37:AA40)</f>
        <v>117059425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16451323</v>
      </c>
      <c r="D43" s="64">
        <f>+D41-D42</f>
        <v>0</v>
      </c>
      <c r="E43" s="65">
        <f t="shared" si="4"/>
        <v>117059421</v>
      </c>
      <c r="F43" s="66">
        <f t="shared" si="4"/>
        <v>117059425</v>
      </c>
      <c r="G43" s="66">
        <f t="shared" si="4"/>
        <v>116336814</v>
      </c>
      <c r="H43" s="66">
        <f t="shared" si="4"/>
        <v>-2986070</v>
      </c>
      <c r="I43" s="66">
        <f t="shared" si="4"/>
        <v>20844945</v>
      </c>
      <c r="J43" s="66">
        <f t="shared" si="4"/>
        <v>134195689</v>
      </c>
      <c r="K43" s="66">
        <f t="shared" si="4"/>
        <v>-33848473</v>
      </c>
      <c r="L43" s="66">
        <f t="shared" si="4"/>
        <v>-8386902</v>
      </c>
      <c r="M43" s="66">
        <f t="shared" si="4"/>
        <v>80684820</v>
      </c>
      <c r="N43" s="66">
        <f t="shared" si="4"/>
        <v>38449445</v>
      </c>
      <c r="O43" s="66">
        <f t="shared" si="4"/>
        <v>22220705</v>
      </c>
      <c r="P43" s="66">
        <f t="shared" si="4"/>
        <v>5121294</v>
      </c>
      <c r="Q43" s="66">
        <f t="shared" si="4"/>
        <v>38132303</v>
      </c>
      <c r="R43" s="66">
        <f t="shared" si="4"/>
        <v>65474302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238119436</v>
      </c>
      <c r="X43" s="66">
        <f t="shared" si="4"/>
        <v>87794313</v>
      </c>
      <c r="Y43" s="66">
        <f t="shared" si="4"/>
        <v>150325123</v>
      </c>
      <c r="Z43" s="67">
        <f>+IF(X43&lt;&gt;0,+(Y43/X43)*100,0)</f>
        <v>171.22421471650446</v>
      </c>
      <c r="AA43" s="64">
        <f>+AA41-AA42</f>
        <v>117059425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16451323</v>
      </c>
      <c r="D45" s="56">
        <f>SUM(D43:D44)</f>
        <v>0</v>
      </c>
      <c r="E45" s="57">
        <f t="shared" si="5"/>
        <v>117059421</v>
      </c>
      <c r="F45" s="58">
        <f t="shared" si="5"/>
        <v>117059425</v>
      </c>
      <c r="G45" s="58">
        <f t="shared" si="5"/>
        <v>116336814</v>
      </c>
      <c r="H45" s="58">
        <f t="shared" si="5"/>
        <v>-2986070</v>
      </c>
      <c r="I45" s="58">
        <f t="shared" si="5"/>
        <v>20844945</v>
      </c>
      <c r="J45" s="58">
        <f t="shared" si="5"/>
        <v>134195689</v>
      </c>
      <c r="K45" s="58">
        <f t="shared" si="5"/>
        <v>-33848473</v>
      </c>
      <c r="L45" s="58">
        <f t="shared" si="5"/>
        <v>-8386902</v>
      </c>
      <c r="M45" s="58">
        <f t="shared" si="5"/>
        <v>80684820</v>
      </c>
      <c r="N45" s="58">
        <f t="shared" si="5"/>
        <v>38449445</v>
      </c>
      <c r="O45" s="58">
        <f t="shared" si="5"/>
        <v>22220705</v>
      </c>
      <c r="P45" s="58">
        <f t="shared" si="5"/>
        <v>5121294</v>
      </c>
      <c r="Q45" s="58">
        <f t="shared" si="5"/>
        <v>38132303</v>
      </c>
      <c r="R45" s="58">
        <f t="shared" si="5"/>
        <v>65474302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238119436</v>
      </c>
      <c r="X45" s="58">
        <f t="shared" si="5"/>
        <v>87794313</v>
      </c>
      <c r="Y45" s="58">
        <f t="shared" si="5"/>
        <v>150325123</v>
      </c>
      <c r="Z45" s="59">
        <f>+IF(X45&lt;&gt;0,+(Y45/X45)*100,0)</f>
        <v>171.22421471650446</v>
      </c>
      <c r="AA45" s="56">
        <f>SUM(AA43:AA44)</f>
        <v>117059425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16451323</v>
      </c>
      <c r="D47" s="71">
        <f>SUM(D45:D46)</f>
        <v>0</v>
      </c>
      <c r="E47" s="72">
        <f t="shared" si="6"/>
        <v>117059421</v>
      </c>
      <c r="F47" s="73">
        <f t="shared" si="6"/>
        <v>117059425</v>
      </c>
      <c r="G47" s="73">
        <f t="shared" si="6"/>
        <v>116336814</v>
      </c>
      <c r="H47" s="74">
        <f t="shared" si="6"/>
        <v>-2986070</v>
      </c>
      <c r="I47" s="74">
        <f t="shared" si="6"/>
        <v>20844945</v>
      </c>
      <c r="J47" s="74">
        <f t="shared" si="6"/>
        <v>134195689</v>
      </c>
      <c r="K47" s="74">
        <f t="shared" si="6"/>
        <v>-33848473</v>
      </c>
      <c r="L47" s="74">
        <f t="shared" si="6"/>
        <v>-8386902</v>
      </c>
      <c r="M47" s="73">
        <f t="shared" si="6"/>
        <v>80684820</v>
      </c>
      <c r="N47" s="73">
        <f t="shared" si="6"/>
        <v>38449445</v>
      </c>
      <c r="O47" s="74">
        <f t="shared" si="6"/>
        <v>22220705</v>
      </c>
      <c r="P47" s="74">
        <f t="shared" si="6"/>
        <v>5121294</v>
      </c>
      <c r="Q47" s="74">
        <f t="shared" si="6"/>
        <v>38132303</v>
      </c>
      <c r="R47" s="74">
        <f t="shared" si="6"/>
        <v>65474302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238119436</v>
      </c>
      <c r="X47" s="74">
        <f t="shared" si="6"/>
        <v>87794313</v>
      </c>
      <c r="Y47" s="74">
        <f t="shared" si="6"/>
        <v>150325123</v>
      </c>
      <c r="Z47" s="75">
        <f>+IF(X47&lt;&gt;0,+(Y47/X47)*100,0)</f>
        <v>171.22421471650446</v>
      </c>
      <c r="AA47" s="76">
        <f>SUM(AA45:AA46)</f>
        <v>117059425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15687276</v>
      </c>
      <c r="D5" s="6"/>
      <c r="E5" s="7">
        <v>16605111</v>
      </c>
      <c r="F5" s="8">
        <v>16605111</v>
      </c>
      <c r="G5" s="8">
        <v>590692</v>
      </c>
      <c r="H5" s="8">
        <v>10191465</v>
      </c>
      <c r="I5" s="8">
        <v>593010</v>
      </c>
      <c r="J5" s="8">
        <v>11375167</v>
      </c>
      <c r="K5" s="8"/>
      <c r="L5" s="8">
        <v>590119</v>
      </c>
      <c r="M5" s="8">
        <v>589332</v>
      </c>
      <c r="N5" s="8">
        <v>1179451</v>
      </c>
      <c r="O5" s="8">
        <v>589333</v>
      </c>
      <c r="P5" s="8">
        <v>-4631792</v>
      </c>
      <c r="Q5" s="8">
        <v>597445</v>
      </c>
      <c r="R5" s="8">
        <v>-3445014</v>
      </c>
      <c r="S5" s="8"/>
      <c r="T5" s="8"/>
      <c r="U5" s="8"/>
      <c r="V5" s="8"/>
      <c r="W5" s="8">
        <v>9109604</v>
      </c>
      <c r="X5" s="8">
        <v>12453830</v>
      </c>
      <c r="Y5" s="8">
        <v>-3344226</v>
      </c>
      <c r="Z5" s="2">
        <v>-26.85</v>
      </c>
      <c r="AA5" s="6">
        <v>16605111</v>
      </c>
    </row>
    <row r="6" spans="1:27" ht="13.5">
      <c r="A6" s="23" t="s">
        <v>32</v>
      </c>
      <c r="B6" s="24"/>
      <c r="C6" s="6"/>
      <c r="D6" s="6"/>
      <c r="E6" s="7">
        <v>3342240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1671120</v>
      </c>
      <c r="Y6" s="8">
        <v>-1671120</v>
      </c>
      <c r="Z6" s="2">
        <v>-100</v>
      </c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1160555</v>
      </c>
      <c r="D9" s="6"/>
      <c r="E9" s="7">
        <v>1000000</v>
      </c>
      <c r="F9" s="8">
        <v>1000000</v>
      </c>
      <c r="G9" s="8">
        <v>105550</v>
      </c>
      <c r="H9" s="8">
        <v>100266</v>
      </c>
      <c r="I9" s="8">
        <v>100266</v>
      </c>
      <c r="J9" s="8">
        <v>306082</v>
      </c>
      <c r="K9" s="8"/>
      <c r="L9" s="8">
        <v>100266</v>
      </c>
      <c r="M9" s="8">
        <v>100266</v>
      </c>
      <c r="N9" s="8">
        <v>200532</v>
      </c>
      <c r="O9" s="8">
        <v>100266</v>
      </c>
      <c r="P9" s="8">
        <v>5851210</v>
      </c>
      <c r="Q9" s="8">
        <v>100266</v>
      </c>
      <c r="R9" s="8">
        <v>6051742</v>
      </c>
      <c r="S9" s="8"/>
      <c r="T9" s="8"/>
      <c r="U9" s="8"/>
      <c r="V9" s="8"/>
      <c r="W9" s="8">
        <v>6558356</v>
      </c>
      <c r="X9" s="8">
        <v>749997</v>
      </c>
      <c r="Y9" s="8">
        <v>5808359</v>
      </c>
      <c r="Z9" s="2">
        <v>774.45</v>
      </c>
      <c r="AA9" s="6">
        <v>1000000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5172349</v>
      </c>
      <c r="D11" s="6"/>
      <c r="E11" s="7">
        <v>3520414</v>
      </c>
      <c r="F11" s="8">
        <v>3631818</v>
      </c>
      <c r="G11" s="8">
        <v>259502</v>
      </c>
      <c r="H11" s="8">
        <v>21574</v>
      </c>
      <c r="I11" s="8">
        <v>337816</v>
      </c>
      <c r="J11" s="8">
        <v>618892</v>
      </c>
      <c r="K11" s="8">
        <v>92436</v>
      </c>
      <c r="L11" s="8">
        <v>180092</v>
      </c>
      <c r="M11" s="8">
        <v>99093</v>
      </c>
      <c r="N11" s="8">
        <v>371621</v>
      </c>
      <c r="O11" s="8">
        <v>32716</v>
      </c>
      <c r="P11" s="8">
        <v>101409</v>
      </c>
      <c r="Q11" s="8">
        <v>191566</v>
      </c>
      <c r="R11" s="8">
        <v>325691</v>
      </c>
      <c r="S11" s="8"/>
      <c r="T11" s="8"/>
      <c r="U11" s="8"/>
      <c r="V11" s="8"/>
      <c r="W11" s="8">
        <v>1316204</v>
      </c>
      <c r="X11" s="8">
        <v>2668154</v>
      </c>
      <c r="Y11" s="8">
        <v>-1351950</v>
      </c>
      <c r="Z11" s="2">
        <v>-50.67</v>
      </c>
      <c r="AA11" s="6">
        <v>3631818</v>
      </c>
    </row>
    <row r="12" spans="1:27" ht="13.5">
      <c r="A12" s="25" t="s">
        <v>37</v>
      </c>
      <c r="B12" s="29"/>
      <c r="C12" s="6">
        <v>6738945</v>
      </c>
      <c r="D12" s="6"/>
      <c r="E12" s="7">
        <v>36900365</v>
      </c>
      <c r="F12" s="8">
        <v>8916358</v>
      </c>
      <c r="G12" s="8">
        <v>64402</v>
      </c>
      <c r="H12" s="8">
        <v>1371821</v>
      </c>
      <c r="I12" s="8">
        <v>679982</v>
      </c>
      <c r="J12" s="8">
        <v>2116205</v>
      </c>
      <c r="K12" s="8">
        <v>20435</v>
      </c>
      <c r="L12" s="8">
        <v>510562</v>
      </c>
      <c r="M12" s="8">
        <v>678600</v>
      </c>
      <c r="N12" s="8">
        <v>1209597</v>
      </c>
      <c r="O12" s="8">
        <v>739475</v>
      </c>
      <c r="P12" s="8">
        <v>630727</v>
      </c>
      <c r="Q12" s="8">
        <v>586135</v>
      </c>
      <c r="R12" s="8">
        <v>1956337</v>
      </c>
      <c r="S12" s="8"/>
      <c r="T12" s="8"/>
      <c r="U12" s="8"/>
      <c r="V12" s="8"/>
      <c r="W12" s="8">
        <v>5282139</v>
      </c>
      <c r="X12" s="8">
        <v>20679277</v>
      </c>
      <c r="Y12" s="8">
        <v>-15397138</v>
      </c>
      <c r="Z12" s="2">
        <v>-74.46</v>
      </c>
      <c r="AA12" s="6">
        <v>8916358</v>
      </c>
    </row>
    <row r="13" spans="1:27" ht="13.5">
      <c r="A13" s="23" t="s">
        <v>38</v>
      </c>
      <c r="B13" s="29"/>
      <c r="C13" s="6">
        <v>3258001</v>
      </c>
      <c r="D13" s="6"/>
      <c r="E13" s="7">
        <v>1827844</v>
      </c>
      <c r="F13" s="8">
        <v>1827844</v>
      </c>
      <c r="G13" s="8">
        <v>213092</v>
      </c>
      <c r="H13" s="8">
        <v>212302</v>
      </c>
      <c r="I13" s="8">
        <v>214531</v>
      </c>
      <c r="J13" s="8">
        <v>639925</v>
      </c>
      <c r="K13" s="8"/>
      <c r="L13" s="8">
        <v>216432</v>
      </c>
      <c r="M13" s="8">
        <v>218432</v>
      </c>
      <c r="N13" s="8">
        <v>434864</v>
      </c>
      <c r="O13" s="8">
        <v>221828</v>
      </c>
      <c r="P13" s="8">
        <v>223834</v>
      </c>
      <c r="Q13" s="8">
        <v>226861</v>
      </c>
      <c r="R13" s="8">
        <v>672523</v>
      </c>
      <c r="S13" s="8"/>
      <c r="T13" s="8"/>
      <c r="U13" s="8"/>
      <c r="V13" s="8"/>
      <c r="W13" s="8">
        <v>1747312</v>
      </c>
      <c r="X13" s="8">
        <v>1370880</v>
      </c>
      <c r="Y13" s="8">
        <v>376432</v>
      </c>
      <c r="Z13" s="2">
        <v>27.46</v>
      </c>
      <c r="AA13" s="6">
        <v>1827844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32981620</v>
      </c>
      <c r="D15" s="6"/>
      <c r="E15" s="7">
        <v>6350000</v>
      </c>
      <c r="F15" s="8">
        <v>6350000</v>
      </c>
      <c r="G15" s="8">
        <v>163522</v>
      </c>
      <c r="H15" s="8">
        <v>199128</v>
      </c>
      <c r="I15" s="8">
        <v>153102</v>
      </c>
      <c r="J15" s="8">
        <v>515752</v>
      </c>
      <c r="K15" s="8">
        <v>174927</v>
      </c>
      <c r="L15" s="8">
        <v>181762</v>
      </c>
      <c r="M15" s="8">
        <v>168818</v>
      </c>
      <c r="N15" s="8">
        <v>525507</v>
      </c>
      <c r="O15" s="8">
        <v>92539</v>
      </c>
      <c r="P15" s="8">
        <v>76037</v>
      </c>
      <c r="Q15" s="8">
        <v>58171</v>
      </c>
      <c r="R15" s="8">
        <v>226747</v>
      </c>
      <c r="S15" s="8"/>
      <c r="T15" s="8"/>
      <c r="U15" s="8"/>
      <c r="V15" s="8"/>
      <c r="W15" s="8">
        <v>1268006</v>
      </c>
      <c r="X15" s="8">
        <v>4762503</v>
      </c>
      <c r="Y15" s="8">
        <v>-3494497</v>
      </c>
      <c r="Z15" s="2">
        <v>-73.38</v>
      </c>
      <c r="AA15" s="6">
        <v>6350000</v>
      </c>
    </row>
    <row r="16" spans="1:27" ht="13.5">
      <c r="A16" s="23" t="s">
        <v>41</v>
      </c>
      <c r="B16" s="29"/>
      <c r="C16" s="6">
        <v>2332977</v>
      </c>
      <c r="D16" s="6"/>
      <c r="E16" s="7">
        <v>1830000</v>
      </c>
      <c r="F16" s="8">
        <v>1830000</v>
      </c>
      <c r="G16" s="8">
        <v>275822</v>
      </c>
      <c r="H16" s="8">
        <v>242444</v>
      </c>
      <c r="I16" s="8">
        <v>218646</v>
      </c>
      <c r="J16" s="8">
        <v>736912</v>
      </c>
      <c r="K16" s="8">
        <v>248014</v>
      </c>
      <c r="L16" s="8">
        <v>234305</v>
      </c>
      <c r="M16" s="8">
        <v>156201</v>
      </c>
      <c r="N16" s="8">
        <v>638520</v>
      </c>
      <c r="O16" s="8">
        <v>186407</v>
      </c>
      <c r="P16" s="8">
        <v>199963</v>
      </c>
      <c r="Q16" s="8">
        <v>242258</v>
      </c>
      <c r="R16" s="8">
        <v>628628</v>
      </c>
      <c r="S16" s="8"/>
      <c r="T16" s="8"/>
      <c r="U16" s="8"/>
      <c r="V16" s="8"/>
      <c r="W16" s="8">
        <v>2004060</v>
      </c>
      <c r="X16" s="8">
        <v>1372500</v>
      </c>
      <c r="Y16" s="8">
        <v>631560</v>
      </c>
      <c r="Z16" s="2">
        <v>46.02</v>
      </c>
      <c r="AA16" s="6">
        <v>1830000</v>
      </c>
    </row>
    <row r="17" spans="1:27" ht="13.5">
      <c r="A17" s="23" t="s">
        <v>42</v>
      </c>
      <c r="B17" s="29"/>
      <c r="C17" s="6">
        <v>1967447</v>
      </c>
      <c r="D17" s="6"/>
      <c r="E17" s="7">
        <v>2000000</v>
      </c>
      <c r="F17" s="8">
        <v>2000000</v>
      </c>
      <c r="G17" s="8">
        <v>132089</v>
      </c>
      <c r="H17" s="8">
        <v>166999</v>
      </c>
      <c r="I17" s="8">
        <v>226758</v>
      </c>
      <c r="J17" s="8">
        <v>525846</v>
      </c>
      <c r="K17" s="8">
        <v>163412</v>
      </c>
      <c r="L17" s="8">
        <v>244601</v>
      </c>
      <c r="M17" s="8">
        <v>125887</v>
      </c>
      <c r="N17" s="8">
        <v>533900</v>
      </c>
      <c r="O17" s="8">
        <v>245957</v>
      </c>
      <c r="P17" s="8">
        <v>134285</v>
      </c>
      <c r="Q17" s="8">
        <v>197905</v>
      </c>
      <c r="R17" s="8">
        <v>578147</v>
      </c>
      <c r="S17" s="8"/>
      <c r="T17" s="8"/>
      <c r="U17" s="8"/>
      <c r="V17" s="8"/>
      <c r="W17" s="8">
        <v>1637893</v>
      </c>
      <c r="X17" s="8">
        <v>1500003</v>
      </c>
      <c r="Y17" s="8">
        <v>137890</v>
      </c>
      <c r="Z17" s="2">
        <v>9.19</v>
      </c>
      <c r="AA17" s="6">
        <v>2000000</v>
      </c>
    </row>
    <row r="18" spans="1:27" ht="13.5">
      <c r="A18" s="23" t="s">
        <v>43</v>
      </c>
      <c r="B18" s="29"/>
      <c r="C18" s="6">
        <v>198121849</v>
      </c>
      <c r="D18" s="6"/>
      <c r="E18" s="7">
        <v>318065600</v>
      </c>
      <c r="F18" s="8">
        <v>223065600</v>
      </c>
      <c r="G18" s="8">
        <v>90828527</v>
      </c>
      <c r="H18" s="8">
        <v>732382</v>
      </c>
      <c r="I18" s="8">
        <v>1211165</v>
      </c>
      <c r="J18" s="8">
        <v>92772074</v>
      </c>
      <c r="K18" s="8">
        <v>849320</v>
      </c>
      <c r="L18" s="8">
        <v>194663</v>
      </c>
      <c r="M18" s="8">
        <v>70815974</v>
      </c>
      <c r="N18" s="8">
        <v>71859957</v>
      </c>
      <c r="O18" s="8">
        <v>137731</v>
      </c>
      <c r="P18" s="8">
        <v>687134</v>
      </c>
      <c r="Q18" s="8">
        <v>56983562</v>
      </c>
      <c r="R18" s="8">
        <v>57808427</v>
      </c>
      <c r="S18" s="8"/>
      <c r="T18" s="8"/>
      <c r="U18" s="8"/>
      <c r="V18" s="8"/>
      <c r="W18" s="8">
        <v>222440458</v>
      </c>
      <c r="X18" s="8">
        <v>214799203</v>
      </c>
      <c r="Y18" s="8">
        <v>7641255</v>
      </c>
      <c r="Z18" s="2">
        <v>3.56</v>
      </c>
      <c r="AA18" s="6">
        <v>223065600</v>
      </c>
    </row>
    <row r="19" spans="1:27" ht="13.5">
      <c r="A19" s="23" t="s">
        <v>44</v>
      </c>
      <c r="B19" s="29"/>
      <c r="C19" s="6">
        <v>1213513</v>
      </c>
      <c r="D19" s="6"/>
      <c r="E19" s="7">
        <v>2990429</v>
      </c>
      <c r="F19" s="26">
        <v>17939025</v>
      </c>
      <c r="G19" s="26">
        <v>187614</v>
      </c>
      <c r="H19" s="26">
        <v>252449</v>
      </c>
      <c r="I19" s="26">
        <v>18279</v>
      </c>
      <c r="J19" s="26">
        <v>458342</v>
      </c>
      <c r="K19" s="26">
        <v>80508</v>
      </c>
      <c r="L19" s="26">
        <v>40688</v>
      </c>
      <c r="M19" s="26">
        <v>121273</v>
      </c>
      <c r="N19" s="26">
        <v>242469</v>
      </c>
      <c r="O19" s="26">
        <v>50873</v>
      </c>
      <c r="P19" s="26">
        <v>45203</v>
      </c>
      <c r="Q19" s="26">
        <v>30316</v>
      </c>
      <c r="R19" s="26">
        <v>126392</v>
      </c>
      <c r="S19" s="26"/>
      <c r="T19" s="26"/>
      <c r="U19" s="26"/>
      <c r="V19" s="26"/>
      <c r="W19" s="26">
        <v>827203</v>
      </c>
      <c r="X19" s="26">
        <v>5979967</v>
      </c>
      <c r="Y19" s="26">
        <v>-5152764</v>
      </c>
      <c r="Z19" s="27">
        <v>-86.17</v>
      </c>
      <c r="AA19" s="28">
        <v>17939025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268634532</v>
      </c>
      <c r="D21" s="33">
        <f t="shared" si="0"/>
        <v>0</v>
      </c>
      <c r="E21" s="34">
        <f t="shared" si="0"/>
        <v>394432003</v>
      </c>
      <c r="F21" s="35">
        <f t="shared" si="0"/>
        <v>283165756</v>
      </c>
      <c r="G21" s="35">
        <f t="shared" si="0"/>
        <v>92820812</v>
      </c>
      <c r="H21" s="35">
        <f t="shared" si="0"/>
        <v>13490830</v>
      </c>
      <c r="I21" s="35">
        <f t="shared" si="0"/>
        <v>3753555</v>
      </c>
      <c r="J21" s="35">
        <f t="shared" si="0"/>
        <v>110065197</v>
      </c>
      <c r="K21" s="35">
        <f t="shared" si="0"/>
        <v>1629052</v>
      </c>
      <c r="L21" s="35">
        <f t="shared" si="0"/>
        <v>2493490</v>
      </c>
      <c r="M21" s="35">
        <f t="shared" si="0"/>
        <v>73073876</v>
      </c>
      <c r="N21" s="35">
        <f t="shared" si="0"/>
        <v>77196418</v>
      </c>
      <c r="O21" s="35">
        <f t="shared" si="0"/>
        <v>2397125</v>
      </c>
      <c r="P21" s="35">
        <f t="shared" si="0"/>
        <v>3318010</v>
      </c>
      <c r="Q21" s="35">
        <f t="shared" si="0"/>
        <v>59214485</v>
      </c>
      <c r="R21" s="35">
        <f t="shared" si="0"/>
        <v>64929620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252191235</v>
      </c>
      <c r="X21" s="35">
        <f t="shared" si="0"/>
        <v>268007434</v>
      </c>
      <c r="Y21" s="35">
        <f t="shared" si="0"/>
        <v>-15816199</v>
      </c>
      <c r="Z21" s="36">
        <f>+IF(X21&lt;&gt;0,+(Y21/X21)*100,0)</f>
        <v>-5.9014030931694235</v>
      </c>
      <c r="AA21" s="33">
        <f>SUM(AA5:AA20)</f>
        <v>283165756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66270030</v>
      </c>
      <c r="D24" s="6"/>
      <c r="E24" s="7">
        <v>84983618</v>
      </c>
      <c r="F24" s="8">
        <v>84983618</v>
      </c>
      <c r="G24" s="8"/>
      <c r="H24" s="8">
        <v>9038781</v>
      </c>
      <c r="I24" s="8">
        <v>7536052</v>
      </c>
      <c r="J24" s="8">
        <v>16574833</v>
      </c>
      <c r="K24" s="8">
        <v>5543991</v>
      </c>
      <c r="L24" s="8">
        <v>8766517</v>
      </c>
      <c r="M24" s="8">
        <v>5521451</v>
      </c>
      <c r="N24" s="8">
        <v>19831959</v>
      </c>
      <c r="O24" s="8">
        <v>3221551</v>
      </c>
      <c r="P24" s="8">
        <v>5565313</v>
      </c>
      <c r="Q24" s="8">
        <v>5725723</v>
      </c>
      <c r="R24" s="8">
        <v>14512587</v>
      </c>
      <c r="S24" s="8"/>
      <c r="T24" s="8"/>
      <c r="U24" s="8"/>
      <c r="V24" s="8"/>
      <c r="W24" s="8">
        <v>50919379</v>
      </c>
      <c r="X24" s="8">
        <v>63737748</v>
      </c>
      <c r="Y24" s="8">
        <v>-12818369</v>
      </c>
      <c r="Z24" s="2">
        <v>-20.11</v>
      </c>
      <c r="AA24" s="6">
        <v>84983618</v>
      </c>
    </row>
    <row r="25" spans="1:27" ht="13.5">
      <c r="A25" s="25" t="s">
        <v>49</v>
      </c>
      <c r="B25" s="24"/>
      <c r="C25" s="6">
        <v>17397688</v>
      </c>
      <c r="D25" s="6"/>
      <c r="E25" s="7">
        <v>19533789</v>
      </c>
      <c r="F25" s="8">
        <v>19483789</v>
      </c>
      <c r="G25" s="8"/>
      <c r="H25" s="8">
        <v>2900522</v>
      </c>
      <c r="I25" s="8">
        <v>1424089</v>
      </c>
      <c r="J25" s="8">
        <v>4324611</v>
      </c>
      <c r="K25" s="8">
        <v>1423193</v>
      </c>
      <c r="L25" s="8">
        <v>1427564</v>
      </c>
      <c r="M25" s="8">
        <v>1445023</v>
      </c>
      <c r="N25" s="8">
        <v>4295780</v>
      </c>
      <c r="O25" s="8">
        <v>1445023</v>
      </c>
      <c r="P25" s="8">
        <v>1445022</v>
      </c>
      <c r="Q25" s="8">
        <v>1457598</v>
      </c>
      <c r="R25" s="8">
        <v>4347643</v>
      </c>
      <c r="S25" s="8"/>
      <c r="T25" s="8"/>
      <c r="U25" s="8"/>
      <c r="V25" s="8"/>
      <c r="W25" s="8">
        <v>12968034</v>
      </c>
      <c r="X25" s="8">
        <v>14637853</v>
      </c>
      <c r="Y25" s="8">
        <v>-1669819</v>
      </c>
      <c r="Z25" s="2">
        <v>-11.41</v>
      </c>
      <c r="AA25" s="6">
        <v>19483789</v>
      </c>
    </row>
    <row r="26" spans="1:27" ht="13.5">
      <c r="A26" s="25" t="s">
        <v>50</v>
      </c>
      <c r="B26" s="24"/>
      <c r="C26" s="6">
        <v>30218994</v>
      </c>
      <c r="D26" s="6"/>
      <c r="E26" s="7">
        <v>5000000</v>
      </c>
      <c r="F26" s="8">
        <v>5000000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3750003</v>
      </c>
      <c r="Y26" s="8">
        <v>-3750003</v>
      </c>
      <c r="Z26" s="2">
        <v>-100</v>
      </c>
      <c r="AA26" s="6">
        <v>5000000</v>
      </c>
    </row>
    <row r="27" spans="1:27" ht="13.5">
      <c r="A27" s="25" t="s">
        <v>51</v>
      </c>
      <c r="B27" s="24"/>
      <c r="C27" s="6">
        <v>152833765</v>
      </c>
      <c r="D27" s="6"/>
      <c r="E27" s="7">
        <v>79504000</v>
      </c>
      <c r="F27" s="8">
        <v>79504000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50615104</v>
      </c>
      <c r="R27" s="8">
        <v>50615104</v>
      </c>
      <c r="S27" s="8"/>
      <c r="T27" s="8"/>
      <c r="U27" s="8"/>
      <c r="V27" s="8"/>
      <c r="W27" s="8">
        <v>50615104</v>
      </c>
      <c r="X27" s="8">
        <v>59627998</v>
      </c>
      <c r="Y27" s="8">
        <v>-9012894</v>
      </c>
      <c r="Z27" s="2">
        <v>-15.12</v>
      </c>
      <c r="AA27" s="6">
        <v>79504000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4457071</v>
      </c>
      <c r="D30" s="6"/>
      <c r="E30" s="7">
        <v>11444543</v>
      </c>
      <c r="F30" s="8">
        <v>8416947</v>
      </c>
      <c r="G30" s="8">
        <v>351325</v>
      </c>
      <c r="H30" s="8">
        <v>939249</v>
      </c>
      <c r="I30" s="8">
        <v>619618</v>
      </c>
      <c r="J30" s="8">
        <v>1910192</v>
      </c>
      <c r="K30" s="8">
        <v>363552</v>
      </c>
      <c r="L30" s="8">
        <v>1073413</v>
      </c>
      <c r="M30" s="8">
        <v>686035</v>
      </c>
      <c r="N30" s="8">
        <v>2123000</v>
      </c>
      <c r="O30" s="8">
        <v>506954</v>
      </c>
      <c r="P30" s="8">
        <v>406274</v>
      </c>
      <c r="Q30" s="8">
        <v>-915932</v>
      </c>
      <c r="R30" s="8">
        <v>-2704</v>
      </c>
      <c r="S30" s="8"/>
      <c r="T30" s="8"/>
      <c r="U30" s="8"/>
      <c r="V30" s="8"/>
      <c r="W30" s="8">
        <v>4030488</v>
      </c>
      <c r="X30" s="8">
        <v>7826509</v>
      </c>
      <c r="Y30" s="8">
        <v>-3796021</v>
      </c>
      <c r="Z30" s="2">
        <v>-48.5</v>
      </c>
      <c r="AA30" s="6">
        <v>8416947</v>
      </c>
    </row>
    <row r="31" spans="1:27" ht="13.5">
      <c r="A31" s="25" t="s">
        <v>55</v>
      </c>
      <c r="B31" s="24"/>
      <c r="C31" s="6">
        <v>44510990</v>
      </c>
      <c r="D31" s="6"/>
      <c r="E31" s="7">
        <v>58562900</v>
      </c>
      <c r="F31" s="8">
        <v>59207277</v>
      </c>
      <c r="G31" s="8">
        <v>1896285</v>
      </c>
      <c r="H31" s="8">
        <v>3448939</v>
      </c>
      <c r="I31" s="8">
        <v>2795939</v>
      </c>
      <c r="J31" s="8">
        <v>8141163</v>
      </c>
      <c r="K31" s="8">
        <v>4582164</v>
      </c>
      <c r="L31" s="8">
        <v>2237661</v>
      </c>
      <c r="M31" s="8">
        <v>5903106</v>
      </c>
      <c r="N31" s="8">
        <v>12722931</v>
      </c>
      <c r="O31" s="8">
        <v>3191055</v>
      </c>
      <c r="P31" s="8">
        <v>3550772</v>
      </c>
      <c r="Q31" s="8">
        <v>6874743</v>
      </c>
      <c r="R31" s="8">
        <v>13616570</v>
      </c>
      <c r="S31" s="8"/>
      <c r="T31" s="8"/>
      <c r="U31" s="8"/>
      <c r="V31" s="8"/>
      <c r="W31" s="8">
        <v>34480664</v>
      </c>
      <c r="X31" s="8">
        <v>44898853</v>
      </c>
      <c r="Y31" s="8">
        <v>-10418189</v>
      </c>
      <c r="Z31" s="2">
        <v>-23.2</v>
      </c>
      <c r="AA31" s="6">
        <v>59207277</v>
      </c>
    </row>
    <row r="32" spans="1:27" ht="13.5">
      <c r="A32" s="25" t="s">
        <v>43</v>
      </c>
      <c r="B32" s="24"/>
      <c r="C32" s="6">
        <v>1266949</v>
      </c>
      <c r="D32" s="6"/>
      <c r="E32" s="7">
        <v>1762180</v>
      </c>
      <c r="F32" s="8">
        <v>5104420</v>
      </c>
      <c r="G32" s="8"/>
      <c r="H32" s="8">
        <v>44908</v>
      </c>
      <c r="I32" s="8">
        <v>129321</v>
      </c>
      <c r="J32" s="8">
        <v>174229</v>
      </c>
      <c r="K32" s="8">
        <v>63525</v>
      </c>
      <c r="L32" s="8">
        <v>16294</v>
      </c>
      <c r="M32" s="8">
        <v>57890</v>
      </c>
      <c r="N32" s="8">
        <v>137709</v>
      </c>
      <c r="O32" s="8">
        <v>91138</v>
      </c>
      <c r="P32" s="8">
        <v>29000</v>
      </c>
      <c r="Q32" s="8">
        <v>2069873</v>
      </c>
      <c r="R32" s="8">
        <v>2190011</v>
      </c>
      <c r="S32" s="8"/>
      <c r="T32" s="8"/>
      <c r="U32" s="8"/>
      <c r="V32" s="8"/>
      <c r="W32" s="8">
        <v>2501949</v>
      </c>
      <c r="X32" s="8">
        <v>2157192</v>
      </c>
      <c r="Y32" s="8">
        <v>344757</v>
      </c>
      <c r="Z32" s="2">
        <v>15.98</v>
      </c>
      <c r="AA32" s="6">
        <v>5104420</v>
      </c>
    </row>
    <row r="33" spans="1:27" ht="13.5">
      <c r="A33" s="25" t="s">
        <v>56</v>
      </c>
      <c r="B33" s="24"/>
      <c r="C33" s="6">
        <v>55097935</v>
      </c>
      <c r="D33" s="6"/>
      <c r="E33" s="7">
        <v>71648869</v>
      </c>
      <c r="F33" s="8">
        <v>69725907</v>
      </c>
      <c r="G33" s="8">
        <v>880039</v>
      </c>
      <c r="H33" s="8">
        <v>3247880</v>
      </c>
      <c r="I33" s="8">
        <v>6383562</v>
      </c>
      <c r="J33" s="8">
        <v>10511481</v>
      </c>
      <c r="K33" s="8">
        <v>4988359</v>
      </c>
      <c r="L33" s="8">
        <v>5043493</v>
      </c>
      <c r="M33" s="8">
        <v>6788945</v>
      </c>
      <c r="N33" s="8">
        <v>16820797</v>
      </c>
      <c r="O33" s="8">
        <v>5995059</v>
      </c>
      <c r="P33" s="8">
        <v>2639409</v>
      </c>
      <c r="Q33" s="8">
        <v>3291717</v>
      </c>
      <c r="R33" s="8">
        <v>11926185</v>
      </c>
      <c r="S33" s="8"/>
      <c r="T33" s="8"/>
      <c r="U33" s="8"/>
      <c r="V33" s="8"/>
      <c r="W33" s="8">
        <v>39258463</v>
      </c>
      <c r="X33" s="8">
        <v>52440321</v>
      </c>
      <c r="Y33" s="8">
        <v>-13181858</v>
      </c>
      <c r="Z33" s="2">
        <v>-25.14</v>
      </c>
      <c r="AA33" s="6">
        <v>69725907</v>
      </c>
    </row>
    <row r="34" spans="1:27" ht="13.5">
      <c r="A34" s="23" t="s">
        <v>57</v>
      </c>
      <c r="B34" s="29"/>
      <c r="C34" s="6">
        <v>-465677</v>
      </c>
      <c r="D34" s="6"/>
      <c r="E34" s="7">
        <v>528000</v>
      </c>
      <c r="F34" s="8">
        <v>528000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396000</v>
      </c>
      <c r="Y34" s="8">
        <v>-396000</v>
      </c>
      <c r="Z34" s="2">
        <v>-100</v>
      </c>
      <c r="AA34" s="6">
        <v>528000</v>
      </c>
    </row>
    <row r="35" spans="1:27" ht="12.75">
      <c r="A35" s="40" t="s">
        <v>58</v>
      </c>
      <c r="B35" s="32"/>
      <c r="C35" s="33">
        <f aca="true" t="shared" si="1" ref="C35:Y35">SUM(C24:C34)</f>
        <v>371587745</v>
      </c>
      <c r="D35" s="33">
        <f>SUM(D24:D34)</f>
        <v>0</v>
      </c>
      <c r="E35" s="34">
        <f t="shared" si="1"/>
        <v>332967899</v>
      </c>
      <c r="F35" s="35">
        <f t="shared" si="1"/>
        <v>331953958</v>
      </c>
      <c r="G35" s="35">
        <f t="shared" si="1"/>
        <v>3127649</v>
      </c>
      <c r="H35" s="35">
        <f t="shared" si="1"/>
        <v>19620279</v>
      </c>
      <c r="I35" s="35">
        <f t="shared" si="1"/>
        <v>18888581</v>
      </c>
      <c r="J35" s="35">
        <f t="shared" si="1"/>
        <v>41636509</v>
      </c>
      <c r="K35" s="35">
        <f t="shared" si="1"/>
        <v>16964784</v>
      </c>
      <c r="L35" s="35">
        <f t="shared" si="1"/>
        <v>18564942</v>
      </c>
      <c r="M35" s="35">
        <f t="shared" si="1"/>
        <v>20402450</v>
      </c>
      <c r="N35" s="35">
        <f t="shared" si="1"/>
        <v>55932176</v>
      </c>
      <c r="O35" s="35">
        <f t="shared" si="1"/>
        <v>14450780</v>
      </c>
      <c r="P35" s="35">
        <f t="shared" si="1"/>
        <v>13635790</v>
      </c>
      <c r="Q35" s="35">
        <f t="shared" si="1"/>
        <v>69118826</v>
      </c>
      <c r="R35" s="35">
        <f t="shared" si="1"/>
        <v>97205396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194774081</v>
      </c>
      <c r="X35" s="35">
        <f t="shared" si="1"/>
        <v>249472477</v>
      </c>
      <c r="Y35" s="35">
        <f t="shared" si="1"/>
        <v>-54698396</v>
      </c>
      <c r="Z35" s="36">
        <f>+IF(X35&lt;&gt;0,+(Y35/X35)*100,0)</f>
        <v>-21.92562348270587</v>
      </c>
      <c r="AA35" s="33">
        <f>SUM(AA24:AA34)</f>
        <v>331953958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-102953213</v>
      </c>
      <c r="D37" s="46">
        <f>+D21-D35</f>
        <v>0</v>
      </c>
      <c r="E37" s="47">
        <f t="shared" si="2"/>
        <v>61464104</v>
      </c>
      <c r="F37" s="48">
        <f t="shared" si="2"/>
        <v>-48788202</v>
      </c>
      <c r="G37" s="48">
        <f t="shared" si="2"/>
        <v>89693163</v>
      </c>
      <c r="H37" s="48">
        <f t="shared" si="2"/>
        <v>-6129449</v>
      </c>
      <c r="I37" s="48">
        <f t="shared" si="2"/>
        <v>-15135026</v>
      </c>
      <c r="J37" s="48">
        <f t="shared" si="2"/>
        <v>68428688</v>
      </c>
      <c r="K37" s="48">
        <f t="shared" si="2"/>
        <v>-15335732</v>
      </c>
      <c r="L37" s="48">
        <f t="shared" si="2"/>
        <v>-16071452</v>
      </c>
      <c r="M37" s="48">
        <f t="shared" si="2"/>
        <v>52671426</v>
      </c>
      <c r="N37" s="48">
        <f t="shared" si="2"/>
        <v>21264242</v>
      </c>
      <c r="O37" s="48">
        <f t="shared" si="2"/>
        <v>-12053655</v>
      </c>
      <c r="P37" s="48">
        <f t="shared" si="2"/>
        <v>-10317780</v>
      </c>
      <c r="Q37" s="48">
        <f t="shared" si="2"/>
        <v>-9904341</v>
      </c>
      <c r="R37" s="48">
        <f t="shared" si="2"/>
        <v>-32275776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57417154</v>
      </c>
      <c r="X37" s="48">
        <f>IF(F21=F35,0,X21-X35)</f>
        <v>18534957</v>
      </c>
      <c r="Y37" s="48">
        <f t="shared" si="2"/>
        <v>38882197</v>
      </c>
      <c r="Z37" s="49">
        <f>+IF(X37&lt;&gt;0,+(Y37/X37)*100,0)</f>
        <v>209.77764879627182</v>
      </c>
      <c r="AA37" s="46">
        <f>+AA21-AA35</f>
        <v>-48788202</v>
      </c>
    </row>
    <row r="38" spans="1:27" ht="22.5" customHeight="1">
      <c r="A38" s="50" t="s">
        <v>60</v>
      </c>
      <c r="B38" s="29"/>
      <c r="C38" s="6">
        <v>79392800</v>
      </c>
      <c r="D38" s="6"/>
      <c r="E38" s="7">
        <v>81732000</v>
      </c>
      <c r="F38" s="8">
        <v>84691535</v>
      </c>
      <c r="G38" s="8"/>
      <c r="H38" s="8"/>
      <c r="I38" s="8">
        <v>6501994</v>
      </c>
      <c r="J38" s="8">
        <v>6501994</v>
      </c>
      <c r="K38" s="8">
        <v>5166121</v>
      </c>
      <c r="L38" s="8">
        <v>5882039</v>
      </c>
      <c r="M38" s="8">
        <v>10075067</v>
      </c>
      <c r="N38" s="8">
        <v>21123227</v>
      </c>
      <c r="O38" s="8">
        <v>3455424</v>
      </c>
      <c r="P38" s="8">
        <v>4838796</v>
      </c>
      <c r="Q38" s="8">
        <v>4480859</v>
      </c>
      <c r="R38" s="8">
        <v>12775079</v>
      </c>
      <c r="S38" s="8"/>
      <c r="T38" s="8"/>
      <c r="U38" s="8"/>
      <c r="V38" s="8"/>
      <c r="W38" s="8">
        <v>40400300</v>
      </c>
      <c r="X38" s="8">
        <v>62038876</v>
      </c>
      <c r="Y38" s="8">
        <v>-21638576</v>
      </c>
      <c r="Z38" s="2">
        <v>-34.88</v>
      </c>
      <c r="AA38" s="6">
        <v>84691535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94200</v>
      </c>
      <c r="R39" s="26">
        <v>94200</v>
      </c>
      <c r="S39" s="26"/>
      <c r="T39" s="26"/>
      <c r="U39" s="26"/>
      <c r="V39" s="26"/>
      <c r="W39" s="26">
        <v>94200</v>
      </c>
      <c r="X39" s="26"/>
      <c r="Y39" s="26">
        <v>94200</v>
      </c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-23560413</v>
      </c>
      <c r="D41" s="56">
        <f>SUM(D37:D40)</f>
        <v>0</v>
      </c>
      <c r="E41" s="57">
        <f t="shared" si="3"/>
        <v>143196104</v>
      </c>
      <c r="F41" s="58">
        <f t="shared" si="3"/>
        <v>35903333</v>
      </c>
      <c r="G41" s="58">
        <f t="shared" si="3"/>
        <v>89693163</v>
      </c>
      <c r="H41" s="58">
        <f t="shared" si="3"/>
        <v>-6129449</v>
      </c>
      <c r="I41" s="58">
        <f t="shared" si="3"/>
        <v>-8633032</v>
      </c>
      <c r="J41" s="58">
        <f t="shared" si="3"/>
        <v>74930682</v>
      </c>
      <c r="K41" s="58">
        <f t="shared" si="3"/>
        <v>-10169611</v>
      </c>
      <c r="L41" s="58">
        <f t="shared" si="3"/>
        <v>-10189413</v>
      </c>
      <c r="M41" s="58">
        <f t="shared" si="3"/>
        <v>62746493</v>
      </c>
      <c r="N41" s="58">
        <f t="shared" si="3"/>
        <v>42387469</v>
      </c>
      <c r="O41" s="58">
        <f t="shared" si="3"/>
        <v>-8598231</v>
      </c>
      <c r="P41" s="58">
        <f t="shared" si="3"/>
        <v>-5478984</v>
      </c>
      <c r="Q41" s="58">
        <f t="shared" si="3"/>
        <v>-5329282</v>
      </c>
      <c r="R41" s="58">
        <f t="shared" si="3"/>
        <v>-19406497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97911654</v>
      </c>
      <c r="X41" s="58">
        <f t="shared" si="3"/>
        <v>80573833</v>
      </c>
      <c r="Y41" s="58">
        <f t="shared" si="3"/>
        <v>17337821</v>
      </c>
      <c r="Z41" s="59">
        <f>+IF(X41&lt;&gt;0,+(Y41/X41)*100,0)</f>
        <v>21.517930020779826</v>
      </c>
      <c r="AA41" s="56">
        <f>SUM(AA37:AA40)</f>
        <v>35903333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-23560413</v>
      </c>
      <c r="D43" s="64">
        <f>+D41-D42</f>
        <v>0</v>
      </c>
      <c r="E43" s="65">
        <f t="shared" si="4"/>
        <v>143196104</v>
      </c>
      <c r="F43" s="66">
        <f t="shared" si="4"/>
        <v>35903333</v>
      </c>
      <c r="G43" s="66">
        <f t="shared" si="4"/>
        <v>89693163</v>
      </c>
      <c r="H43" s="66">
        <f t="shared" si="4"/>
        <v>-6129449</v>
      </c>
      <c r="I43" s="66">
        <f t="shared" si="4"/>
        <v>-8633032</v>
      </c>
      <c r="J43" s="66">
        <f t="shared" si="4"/>
        <v>74930682</v>
      </c>
      <c r="K43" s="66">
        <f t="shared" si="4"/>
        <v>-10169611</v>
      </c>
      <c r="L43" s="66">
        <f t="shared" si="4"/>
        <v>-10189413</v>
      </c>
      <c r="M43" s="66">
        <f t="shared" si="4"/>
        <v>62746493</v>
      </c>
      <c r="N43" s="66">
        <f t="shared" si="4"/>
        <v>42387469</v>
      </c>
      <c r="O43" s="66">
        <f t="shared" si="4"/>
        <v>-8598231</v>
      </c>
      <c r="P43" s="66">
        <f t="shared" si="4"/>
        <v>-5478984</v>
      </c>
      <c r="Q43" s="66">
        <f t="shared" si="4"/>
        <v>-5329282</v>
      </c>
      <c r="R43" s="66">
        <f t="shared" si="4"/>
        <v>-19406497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97911654</v>
      </c>
      <c r="X43" s="66">
        <f t="shared" si="4"/>
        <v>80573833</v>
      </c>
      <c r="Y43" s="66">
        <f t="shared" si="4"/>
        <v>17337821</v>
      </c>
      <c r="Z43" s="67">
        <f>+IF(X43&lt;&gt;0,+(Y43/X43)*100,0)</f>
        <v>21.517930020779826</v>
      </c>
      <c r="AA43" s="64">
        <f>+AA41-AA42</f>
        <v>35903333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-23560413</v>
      </c>
      <c r="D45" s="56">
        <f>SUM(D43:D44)</f>
        <v>0</v>
      </c>
      <c r="E45" s="57">
        <f t="shared" si="5"/>
        <v>143196104</v>
      </c>
      <c r="F45" s="58">
        <f t="shared" si="5"/>
        <v>35903333</v>
      </c>
      <c r="G45" s="58">
        <f t="shared" si="5"/>
        <v>89693163</v>
      </c>
      <c r="H45" s="58">
        <f t="shared" si="5"/>
        <v>-6129449</v>
      </c>
      <c r="I45" s="58">
        <f t="shared" si="5"/>
        <v>-8633032</v>
      </c>
      <c r="J45" s="58">
        <f t="shared" si="5"/>
        <v>74930682</v>
      </c>
      <c r="K45" s="58">
        <f t="shared" si="5"/>
        <v>-10169611</v>
      </c>
      <c r="L45" s="58">
        <f t="shared" si="5"/>
        <v>-10189413</v>
      </c>
      <c r="M45" s="58">
        <f t="shared" si="5"/>
        <v>62746493</v>
      </c>
      <c r="N45" s="58">
        <f t="shared" si="5"/>
        <v>42387469</v>
      </c>
      <c r="O45" s="58">
        <f t="shared" si="5"/>
        <v>-8598231</v>
      </c>
      <c r="P45" s="58">
        <f t="shared" si="5"/>
        <v>-5478984</v>
      </c>
      <c r="Q45" s="58">
        <f t="shared" si="5"/>
        <v>-5329282</v>
      </c>
      <c r="R45" s="58">
        <f t="shared" si="5"/>
        <v>-19406497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97911654</v>
      </c>
      <c r="X45" s="58">
        <f t="shared" si="5"/>
        <v>80573833</v>
      </c>
      <c r="Y45" s="58">
        <f t="shared" si="5"/>
        <v>17337821</v>
      </c>
      <c r="Z45" s="59">
        <f>+IF(X45&lt;&gt;0,+(Y45/X45)*100,0)</f>
        <v>21.517930020779826</v>
      </c>
      <c r="AA45" s="56">
        <f>SUM(AA43:AA44)</f>
        <v>35903333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-23560413</v>
      </c>
      <c r="D47" s="71">
        <f>SUM(D45:D46)</f>
        <v>0</v>
      </c>
      <c r="E47" s="72">
        <f t="shared" si="6"/>
        <v>143196104</v>
      </c>
      <c r="F47" s="73">
        <f t="shared" si="6"/>
        <v>35903333</v>
      </c>
      <c r="G47" s="73">
        <f t="shared" si="6"/>
        <v>89693163</v>
      </c>
      <c r="H47" s="74">
        <f t="shared" si="6"/>
        <v>-6129449</v>
      </c>
      <c r="I47" s="74">
        <f t="shared" si="6"/>
        <v>-8633032</v>
      </c>
      <c r="J47" s="74">
        <f t="shared" si="6"/>
        <v>74930682</v>
      </c>
      <c r="K47" s="74">
        <f t="shared" si="6"/>
        <v>-10169611</v>
      </c>
      <c r="L47" s="74">
        <f t="shared" si="6"/>
        <v>-10189413</v>
      </c>
      <c r="M47" s="73">
        <f t="shared" si="6"/>
        <v>62746493</v>
      </c>
      <c r="N47" s="73">
        <f t="shared" si="6"/>
        <v>42387469</v>
      </c>
      <c r="O47" s="74">
        <f t="shared" si="6"/>
        <v>-8598231</v>
      </c>
      <c r="P47" s="74">
        <f t="shared" si="6"/>
        <v>-5478984</v>
      </c>
      <c r="Q47" s="74">
        <f t="shared" si="6"/>
        <v>-5329282</v>
      </c>
      <c r="R47" s="74">
        <f t="shared" si="6"/>
        <v>-19406497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97911654</v>
      </c>
      <c r="X47" s="74">
        <f t="shared" si="6"/>
        <v>80573833</v>
      </c>
      <c r="Y47" s="74">
        <f t="shared" si="6"/>
        <v>17337821</v>
      </c>
      <c r="Z47" s="75">
        <f>+IF(X47&lt;&gt;0,+(Y47/X47)*100,0)</f>
        <v>21.517930020779826</v>
      </c>
      <c r="AA47" s="76">
        <f>SUM(AA45:AA46)</f>
        <v>35903333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18966665</v>
      </c>
      <c r="D5" s="6"/>
      <c r="E5" s="7">
        <v>24796262</v>
      </c>
      <c r="F5" s="8">
        <v>24796262</v>
      </c>
      <c r="G5" s="8">
        <v>11402339</v>
      </c>
      <c r="H5" s="8">
        <v>906173</v>
      </c>
      <c r="I5" s="8">
        <v>906400</v>
      </c>
      <c r="J5" s="8">
        <v>13214912</v>
      </c>
      <c r="K5" s="8">
        <v>855230</v>
      </c>
      <c r="L5" s="8">
        <v>893607</v>
      </c>
      <c r="M5" s="8">
        <v>925645</v>
      </c>
      <c r="N5" s="8">
        <v>2674482</v>
      </c>
      <c r="O5" s="8">
        <v>893607</v>
      </c>
      <c r="P5" s="8">
        <v>893607</v>
      </c>
      <c r="Q5" s="8">
        <v>893607</v>
      </c>
      <c r="R5" s="8">
        <v>2680821</v>
      </c>
      <c r="S5" s="8"/>
      <c r="T5" s="8"/>
      <c r="U5" s="8"/>
      <c r="V5" s="8"/>
      <c r="W5" s="8">
        <v>18570215</v>
      </c>
      <c r="X5" s="8">
        <v>18597195</v>
      </c>
      <c r="Y5" s="8">
        <v>-26980</v>
      </c>
      <c r="Z5" s="2">
        <v>-0.15</v>
      </c>
      <c r="AA5" s="6">
        <v>24796262</v>
      </c>
    </row>
    <row r="6" spans="1:27" ht="13.5">
      <c r="A6" s="23" t="s">
        <v>32</v>
      </c>
      <c r="B6" s="24"/>
      <c r="C6" s="6">
        <v>31228882</v>
      </c>
      <c r="D6" s="6"/>
      <c r="E6" s="7">
        <v>37474645</v>
      </c>
      <c r="F6" s="8">
        <v>35474645</v>
      </c>
      <c r="G6" s="8">
        <v>2059929</v>
      </c>
      <c r="H6" s="8">
        <v>1865388</v>
      </c>
      <c r="I6" s="8">
        <v>2570145</v>
      </c>
      <c r="J6" s="8">
        <v>6495462</v>
      </c>
      <c r="K6" s="8">
        <v>2380005</v>
      </c>
      <c r="L6" s="8">
        <v>2949753</v>
      </c>
      <c r="M6" s="8">
        <v>2247872</v>
      </c>
      <c r="N6" s="8">
        <v>7577630</v>
      </c>
      <c r="O6" s="8">
        <v>2192235</v>
      </c>
      <c r="P6" s="8">
        <v>2745080</v>
      </c>
      <c r="Q6" s="8">
        <v>2190472</v>
      </c>
      <c r="R6" s="8">
        <v>7127787</v>
      </c>
      <c r="S6" s="8"/>
      <c r="T6" s="8"/>
      <c r="U6" s="8"/>
      <c r="V6" s="8"/>
      <c r="W6" s="8">
        <v>21200879</v>
      </c>
      <c r="X6" s="8">
        <v>27305983</v>
      </c>
      <c r="Y6" s="8">
        <v>-6105104</v>
      </c>
      <c r="Z6" s="2">
        <v>-22.36</v>
      </c>
      <c r="AA6" s="6">
        <v>35474645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4455872</v>
      </c>
      <c r="D9" s="6"/>
      <c r="E9" s="7">
        <v>4592042</v>
      </c>
      <c r="F9" s="8">
        <v>4592042</v>
      </c>
      <c r="G9" s="8">
        <v>388980</v>
      </c>
      <c r="H9" s="8">
        <v>388261</v>
      </c>
      <c r="I9" s="8">
        <v>390399</v>
      </c>
      <c r="J9" s="8">
        <v>1167640</v>
      </c>
      <c r="K9" s="8">
        <v>390396</v>
      </c>
      <c r="L9" s="8">
        <v>390072</v>
      </c>
      <c r="M9" s="8">
        <v>390330</v>
      </c>
      <c r="N9" s="8">
        <v>1170798</v>
      </c>
      <c r="O9" s="8">
        <v>398865</v>
      </c>
      <c r="P9" s="8">
        <v>389804</v>
      </c>
      <c r="Q9" s="8">
        <v>389386</v>
      </c>
      <c r="R9" s="8">
        <v>1178055</v>
      </c>
      <c r="S9" s="8"/>
      <c r="T9" s="8"/>
      <c r="U9" s="8"/>
      <c r="V9" s="8"/>
      <c r="W9" s="8">
        <v>3516493</v>
      </c>
      <c r="X9" s="8">
        <v>3444030</v>
      </c>
      <c r="Y9" s="8">
        <v>72463</v>
      </c>
      <c r="Z9" s="2">
        <v>2.1</v>
      </c>
      <c r="AA9" s="6">
        <v>4592042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2223563</v>
      </c>
      <c r="D11" s="6"/>
      <c r="E11" s="7">
        <v>950384</v>
      </c>
      <c r="F11" s="8">
        <v>2258074</v>
      </c>
      <c r="G11" s="8">
        <v>224625</v>
      </c>
      <c r="H11" s="8">
        <v>215884</v>
      </c>
      <c r="I11" s="8">
        <v>220431</v>
      </c>
      <c r="J11" s="8">
        <v>660940</v>
      </c>
      <c r="K11" s="8">
        <v>221882</v>
      </c>
      <c r="L11" s="8">
        <v>220974</v>
      </c>
      <c r="M11" s="8">
        <v>215408</v>
      </c>
      <c r="N11" s="8">
        <v>658264</v>
      </c>
      <c r="O11" s="8">
        <v>1449888</v>
      </c>
      <c r="P11" s="8">
        <v>223636</v>
      </c>
      <c r="Q11" s="8">
        <v>214198</v>
      </c>
      <c r="R11" s="8">
        <v>1887722</v>
      </c>
      <c r="S11" s="8"/>
      <c r="T11" s="8"/>
      <c r="U11" s="8"/>
      <c r="V11" s="8"/>
      <c r="W11" s="8">
        <v>3206926</v>
      </c>
      <c r="X11" s="8">
        <v>1235867</v>
      </c>
      <c r="Y11" s="8">
        <v>1971059</v>
      </c>
      <c r="Z11" s="2">
        <v>159.49</v>
      </c>
      <c r="AA11" s="6">
        <v>2258074</v>
      </c>
    </row>
    <row r="12" spans="1:27" ht="13.5">
      <c r="A12" s="25" t="s">
        <v>37</v>
      </c>
      <c r="B12" s="29"/>
      <c r="C12" s="6">
        <v>8772085</v>
      </c>
      <c r="D12" s="6"/>
      <c r="E12" s="7">
        <v>9617289</v>
      </c>
      <c r="F12" s="8">
        <v>9917289</v>
      </c>
      <c r="G12" s="8">
        <v>521944</v>
      </c>
      <c r="H12" s="8">
        <v>825080</v>
      </c>
      <c r="I12" s="8">
        <v>1188981</v>
      </c>
      <c r="J12" s="8">
        <v>2536005</v>
      </c>
      <c r="K12" s="8">
        <v>828852</v>
      </c>
      <c r="L12" s="8">
        <v>847051</v>
      </c>
      <c r="M12" s="8">
        <v>749592</v>
      </c>
      <c r="N12" s="8">
        <v>2425495</v>
      </c>
      <c r="O12" s="8">
        <v>864255</v>
      </c>
      <c r="P12" s="8">
        <v>806959</v>
      </c>
      <c r="Q12" s="8">
        <v>801899</v>
      </c>
      <c r="R12" s="8">
        <v>2473113</v>
      </c>
      <c r="S12" s="8"/>
      <c r="T12" s="8"/>
      <c r="U12" s="8"/>
      <c r="V12" s="8"/>
      <c r="W12" s="8">
        <v>7434613</v>
      </c>
      <c r="X12" s="8">
        <v>7332969</v>
      </c>
      <c r="Y12" s="8">
        <v>101644</v>
      </c>
      <c r="Z12" s="2">
        <v>1.39</v>
      </c>
      <c r="AA12" s="6">
        <v>9917289</v>
      </c>
    </row>
    <row r="13" spans="1:27" ht="13.5">
      <c r="A13" s="23" t="s">
        <v>38</v>
      </c>
      <c r="B13" s="29"/>
      <c r="C13" s="6">
        <v>4047448</v>
      </c>
      <c r="D13" s="6"/>
      <c r="E13" s="7">
        <v>4213965</v>
      </c>
      <c r="F13" s="8">
        <v>4213965</v>
      </c>
      <c r="G13" s="8">
        <v>285351</v>
      </c>
      <c r="H13" s="8">
        <v>403754</v>
      </c>
      <c r="I13" s="8">
        <v>423010</v>
      </c>
      <c r="J13" s="8">
        <v>1112115</v>
      </c>
      <c r="K13" s="8">
        <v>446251</v>
      </c>
      <c r="L13" s="8">
        <v>454233</v>
      </c>
      <c r="M13" s="8">
        <v>464962</v>
      </c>
      <c r="N13" s="8">
        <v>1365446</v>
      </c>
      <c r="O13" s="8">
        <v>455827</v>
      </c>
      <c r="P13" s="8">
        <v>442964</v>
      </c>
      <c r="Q13" s="8">
        <v>417049</v>
      </c>
      <c r="R13" s="8">
        <v>1315840</v>
      </c>
      <c r="S13" s="8"/>
      <c r="T13" s="8"/>
      <c r="U13" s="8"/>
      <c r="V13" s="8"/>
      <c r="W13" s="8">
        <v>3793401</v>
      </c>
      <c r="X13" s="8">
        <v>3160476</v>
      </c>
      <c r="Y13" s="8">
        <v>632925</v>
      </c>
      <c r="Z13" s="2">
        <v>20.03</v>
      </c>
      <c r="AA13" s="6">
        <v>4213965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1037884</v>
      </c>
      <c r="D15" s="6"/>
      <c r="E15" s="7">
        <v>2136422</v>
      </c>
      <c r="F15" s="8">
        <v>936422</v>
      </c>
      <c r="G15" s="8">
        <v>98461</v>
      </c>
      <c r="H15" s="8">
        <v>18811</v>
      </c>
      <c r="I15" s="8">
        <v>3478</v>
      </c>
      <c r="J15" s="8">
        <v>120750</v>
      </c>
      <c r="K15" s="8">
        <v>7580</v>
      </c>
      <c r="L15" s="8">
        <v>5859</v>
      </c>
      <c r="M15" s="8">
        <v>8348</v>
      </c>
      <c r="N15" s="8">
        <v>21787</v>
      </c>
      <c r="O15" s="8">
        <v>1740</v>
      </c>
      <c r="P15" s="8">
        <v>7285</v>
      </c>
      <c r="Q15" s="8">
        <v>15000</v>
      </c>
      <c r="R15" s="8">
        <v>24025</v>
      </c>
      <c r="S15" s="8"/>
      <c r="T15" s="8"/>
      <c r="U15" s="8"/>
      <c r="V15" s="8"/>
      <c r="W15" s="8">
        <v>166562</v>
      </c>
      <c r="X15" s="8">
        <v>1122315</v>
      </c>
      <c r="Y15" s="8">
        <v>-955753</v>
      </c>
      <c r="Z15" s="2">
        <v>-85.16</v>
      </c>
      <c r="AA15" s="6">
        <v>936422</v>
      </c>
    </row>
    <row r="16" spans="1:27" ht="13.5">
      <c r="A16" s="23" t="s">
        <v>41</v>
      </c>
      <c r="B16" s="29"/>
      <c r="C16" s="6">
        <v>2256590</v>
      </c>
      <c r="D16" s="6"/>
      <c r="E16" s="7">
        <v>2413135</v>
      </c>
      <c r="F16" s="8">
        <v>2637185</v>
      </c>
      <c r="G16" s="8">
        <v>304991</v>
      </c>
      <c r="H16" s="8">
        <v>214469</v>
      </c>
      <c r="I16" s="8">
        <v>236449</v>
      </c>
      <c r="J16" s="8">
        <v>755909</v>
      </c>
      <c r="K16" s="8">
        <v>249690</v>
      </c>
      <c r="L16" s="8">
        <v>210694</v>
      </c>
      <c r="M16" s="8">
        <v>154764</v>
      </c>
      <c r="N16" s="8">
        <v>615148</v>
      </c>
      <c r="O16" s="8">
        <v>247784</v>
      </c>
      <c r="P16" s="8">
        <v>194786</v>
      </c>
      <c r="Q16" s="8">
        <v>175034</v>
      </c>
      <c r="R16" s="8">
        <v>617604</v>
      </c>
      <c r="S16" s="8"/>
      <c r="T16" s="8"/>
      <c r="U16" s="8"/>
      <c r="V16" s="8"/>
      <c r="W16" s="8">
        <v>1988661</v>
      </c>
      <c r="X16" s="8">
        <v>1899475</v>
      </c>
      <c r="Y16" s="8">
        <v>89186</v>
      </c>
      <c r="Z16" s="2">
        <v>4.7</v>
      </c>
      <c r="AA16" s="6">
        <v>2637185</v>
      </c>
    </row>
    <row r="17" spans="1:27" ht="13.5">
      <c r="A17" s="23" t="s">
        <v>42</v>
      </c>
      <c r="B17" s="29"/>
      <c r="C17" s="6">
        <v>1270965</v>
      </c>
      <c r="D17" s="6"/>
      <c r="E17" s="7">
        <v>1295000</v>
      </c>
      <c r="F17" s="8">
        <v>1295000</v>
      </c>
      <c r="G17" s="8">
        <v>150165</v>
      </c>
      <c r="H17" s="8">
        <v>96947</v>
      </c>
      <c r="I17" s="8">
        <v>120989</v>
      </c>
      <c r="J17" s="8">
        <v>368101</v>
      </c>
      <c r="K17" s="8">
        <v>96515</v>
      </c>
      <c r="L17" s="8">
        <v>68476</v>
      </c>
      <c r="M17" s="8">
        <v>88394</v>
      </c>
      <c r="N17" s="8">
        <v>253385</v>
      </c>
      <c r="O17" s="8">
        <v>115078</v>
      </c>
      <c r="P17" s="8">
        <v>65028</v>
      </c>
      <c r="Q17" s="8">
        <v>75706</v>
      </c>
      <c r="R17" s="8">
        <v>255812</v>
      </c>
      <c r="S17" s="8"/>
      <c r="T17" s="8"/>
      <c r="U17" s="8"/>
      <c r="V17" s="8"/>
      <c r="W17" s="8">
        <v>877298</v>
      </c>
      <c r="X17" s="8">
        <v>971253</v>
      </c>
      <c r="Y17" s="8">
        <v>-93955</v>
      </c>
      <c r="Z17" s="2">
        <v>-9.67</v>
      </c>
      <c r="AA17" s="6">
        <v>1295000</v>
      </c>
    </row>
    <row r="18" spans="1:27" ht="13.5">
      <c r="A18" s="23" t="s">
        <v>43</v>
      </c>
      <c r="B18" s="29"/>
      <c r="C18" s="6">
        <v>235075000</v>
      </c>
      <c r="D18" s="6"/>
      <c r="E18" s="7">
        <v>268837000</v>
      </c>
      <c r="F18" s="8">
        <v>268837000</v>
      </c>
      <c r="G18" s="8">
        <v>108493000</v>
      </c>
      <c r="H18" s="8">
        <v>2828000</v>
      </c>
      <c r="I18" s="8">
        <v>-700222</v>
      </c>
      <c r="J18" s="8">
        <v>110620778</v>
      </c>
      <c r="K18" s="8">
        <v>976654</v>
      </c>
      <c r="L18" s="8">
        <v>-556502</v>
      </c>
      <c r="M18" s="8">
        <v>87182536</v>
      </c>
      <c r="N18" s="8">
        <v>87602688</v>
      </c>
      <c r="O18" s="8">
        <v>268978</v>
      </c>
      <c r="P18" s="8">
        <v>1634633</v>
      </c>
      <c r="Q18" s="8">
        <v>65301859</v>
      </c>
      <c r="R18" s="8">
        <v>67205470</v>
      </c>
      <c r="S18" s="8"/>
      <c r="T18" s="8"/>
      <c r="U18" s="8"/>
      <c r="V18" s="8"/>
      <c r="W18" s="8">
        <v>265428936</v>
      </c>
      <c r="X18" s="8">
        <v>201627747</v>
      </c>
      <c r="Y18" s="8">
        <v>63801189</v>
      </c>
      <c r="Z18" s="2">
        <v>31.64</v>
      </c>
      <c r="AA18" s="6">
        <v>268837000</v>
      </c>
    </row>
    <row r="19" spans="1:27" ht="13.5">
      <c r="A19" s="23" t="s">
        <v>44</v>
      </c>
      <c r="B19" s="29"/>
      <c r="C19" s="6">
        <v>1536688</v>
      </c>
      <c r="D19" s="6"/>
      <c r="E19" s="7">
        <v>1658874</v>
      </c>
      <c r="F19" s="26">
        <v>1511679</v>
      </c>
      <c r="G19" s="26">
        <v>105847</v>
      </c>
      <c r="H19" s="26">
        <v>65325</v>
      </c>
      <c r="I19" s="26">
        <v>38835</v>
      </c>
      <c r="J19" s="26">
        <v>210007</v>
      </c>
      <c r="K19" s="26">
        <v>190666</v>
      </c>
      <c r="L19" s="26">
        <v>80599</v>
      </c>
      <c r="M19" s="26">
        <v>9775</v>
      </c>
      <c r="N19" s="26">
        <v>281040</v>
      </c>
      <c r="O19" s="26">
        <v>104471</v>
      </c>
      <c r="P19" s="26">
        <v>22132</v>
      </c>
      <c r="Q19" s="26">
        <v>17185</v>
      </c>
      <c r="R19" s="26">
        <v>143788</v>
      </c>
      <c r="S19" s="26"/>
      <c r="T19" s="26"/>
      <c r="U19" s="26"/>
      <c r="V19" s="26"/>
      <c r="W19" s="26">
        <v>634835</v>
      </c>
      <c r="X19" s="26">
        <v>1185282</v>
      </c>
      <c r="Y19" s="26">
        <v>-550447</v>
      </c>
      <c r="Z19" s="27">
        <v>-46.44</v>
      </c>
      <c r="AA19" s="28">
        <v>1511679</v>
      </c>
    </row>
    <row r="20" spans="1:27" ht="13.5">
      <c r="A20" s="23" t="s">
        <v>45</v>
      </c>
      <c r="B20" s="29"/>
      <c r="C20" s="6">
        <v>19023579</v>
      </c>
      <c r="D20" s="6"/>
      <c r="E20" s="7"/>
      <c r="F20" s="8"/>
      <c r="G20" s="8"/>
      <c r="H20" s="8">
        <v>325535</v>
      </c>
      <c r="I20" s="30">
        <v>1990</v>
      </c>
      <c r="J20" s="8">
        <v>327525</v>
      </c>
      <c r="K20" s="8"/>
      <c r="L20" s="8">
        <v>-1545</v>
      </c>
      <c r="M20" s="8"/>
      <c r="N20" s="8">
        <v>-1545</v>
      </c>
      <c r="O20" s="8"/>
      <c r="P20" s="30"/>
      <c r="Q20" s="8"/>
      <c r="R20" s="8"/>
      <c r="S20" s="8"/>
      <c r="T20" s="8"/>
      <c r="U20" s="8"/>
      <c r="V20" s="8"/>
      <c r="W20" s="30">
        <v>325980</v>
      </c>
      <c r="X20" s="8"/>
      <c r="Y20" s="8">
        <v>325980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329895221</v>
      </c>
      <c r="D21" s="33">
        <f t="shared" si="0"/>
        <v>0</v>
      </c>
      <c r="E21" s="34">
        <f t="shared" si="0"/>
        <v>357985018</v>
      </c>
      <c r="F21" s="35">
        <f t="shared" si="0"/>
        <v>356469563</v>
      </c>
      <c r="G21" s="35">
        <f t="shared" si="0"/>
        <v>124035632</v>
      </c>
      <c r="H21" s="35">
        <f t="shared" si="0"/>
        <v>8153627</v>
      </c>
      <c r="I21" s="35">
        <f t="shared" si="0"/>
        <v>5400885</v>
      </c>
      <c r="J21" s="35">
        <f t="shared" si="0"/>
        <v>137590144</v>
      </c>
      <c r="K21" s="35">
        <f t="shared" si="0"/>
        <v>6643721</v>
      </c>
      <c r="L21" s="35">
        <f t="shared" si="0"/>
        <v>5563271</v>
      </c>
      <c r="M21" s="35">
        <f t="shared" si="0"/>
        <v>92437626</v>
      </c>
      <c r="N21" s="35">
        <f t="shared" si="0"/>
        <v>104644618</v>
      </c>
      <c r="O21" s="35">
        <f t="shared" si="0"/>
        <v>6992728</v>
      </c>
      <c r="P21" s="35">
        <f t="shared" si="0"/>
        <v>7425914</v>
      </c>
      <c r="Q21" s="35">
        <f t="shared" si="0"/>
        <v>70491395</v>
      </c>
      <c r="R21" s="35">
        <f t="shared" si="0"/>
        <v>84910037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327144799</v>
      </c>
      <c r="X21" s="35">
        <f t="shared" si="0"/>
        <v>267882592</v>
      </c>
      <c r="Y21" s="35">
        <f t="shared" si="0"/>
        <v>59262207</v>
      </c>
      <c r="Z21" s="36">
        <f>+IF(X21&lt;&gt;0,+(Y21/X21)*100,0)</f>
        <v>22.12245542256064</v>
      </c>
      <c r="AA21" s="33">
        <f>SUM(AA5:AA20)</f>
        <v>356469563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102674897</v>
      </c>
      <c r="D24" s="6"/>
      <c r="E24" s="7">
        <v>108674079</v>
      </c>
      <c r="F24" s="8">
        <v>108224654</v>
      </c>
      <c r="G24" s="8">
        <v>411869</v>
      </c>
      <c r="H24" s="8">
        <v>392600</v>
      </c>
      <c r="I24" s="8">
        <v>739324</v>
      </c>
      <c r="J24" s="8">
        <v>1543793</v>
      </c>
      <c r="K24" s="8">
        <v>32284533</v>
      </c>
      <c r="L24" s="8">
        <v>8515113</v>
      </c>
      <c r="M24" s="8">
        <v>7984397</v>
      </c>
      <c r="N24" s="8">
        <v>48784043</v>
      </c>
      <c r="O24" s="8">
        <v>8294301</v>
      </c>
      <c r="P24" s="8">
        <v>7797245</v>
      </c>
      <c r="Q24" s="8">
        <v>8426722</v>
      </c>
      <c r="R24" s="8">
        <v>24518268</v>
      </c>
      <c r="S24" s="8"/>
      <c r="T24" s="8"/>
      <c r="U24" s="8"/>
      <c r="V24" s="8"/>
      <c r="W24" s="8">
        <v>74846104</v>
      </c>
      <c r="X24" s="8">
        <v>81325895</v>
      </c>
      <c r="Y24" s="8">
        <v>-6479791</v>
      </c>
      <c r="Z24" s="2">
        <v>-7.97</v>
      </c>
      <c r="AA24" s="6">
        <v>108224654</v>
      </c>
    </row>
    <row r="25" spans="1:27" ht="13.5">
      <c r="A25" s="25" t="s">
        <v>49</v>
      </c>
      <c r="B25" s="24"/>
      <c r="C25" s="6">
        <v>23243991</v>
      </c>
      <c r="D25" s="6"/>
      <c r="E25" s="7">
        <v>25263190</v>
      </c>
      <c r="F25" s="8">
        <v>24263190</v>
      </c>
      <c r="G25" s="8"/>
      <c r="H25" s="8"/>
      <c r="I25" s="8">
        <v>5818522</v>
      </c>
      <c r="J25" s="8">
        <v>5818522</v>
      </c>
      <c r="K25" s="8">
        <v>2088158</v>
      </c>
      <c r="L25" s="8">
        <v>1976865</v>
      </c>
      <c r="M25" s="8">
        <v>1976865</v>
      </c>
      <c r="N25" s="8">
        <v>6041888</v>
      </c>
      <c r="O25" s="8">
        <v>1716139</v>
      </c>
      <c r="P25" s="8">
        <v>1894284</v>
      </c>
      <c r="Q25" s="8">
        <v>1921454</v>
      </c>
      <c r="R25" s="8">
        <v>5531877</v>
      </c>
      <c r="S25" s="8"/>
      <c r="T25" s="8"/>
      <c r="U25" s="8"/>
      <c r="V25" s="8"/>
      <c r="W25" s="8">
        <v>17392287</v>
      </c>
      <c r="X25" s="8">
        <v>18547394</v>
      </c>
      <c r="Y25" s="8">
        <v>-1155107</v>
      </c>
      <c r="Z25" s="2">
        <v>-6.23</v>
      </c>
      <c r="AA25" s="6">
        <v>24263190</v>
      </c>
    </row>
    <row r="26" spans="1:27" ht="13.5">
      <c r="A26" s="25" t="s">
        <v>50</v>
      </c>
      <c r="B26" s="24"/>
      <c r="C26" s="6">
        <v>4266040</v>
      </c>
      <c r="D26" s="6"/>
      <c r="E26" s="7">
        <v>2631016</v>
      </c>
      <c r="F26" s="8">
        <v>2631016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1973259</v>
      </c>
      <c r="Y26" s="8">
        <v>-1973259</v>
      </c>
      <c r="Z26" s="2">
        <v>-100</v>
      </c>
      <c r="AA26" s="6">
        <v>2631016</v>
      </c>
    </row>
    <row r="27" spans="1:27" ht="13.5">
      <c r="A27" s="25" t="s">
        <v>51</v>
      </c>
      <c r="B27" s="24"/>
      <c r="C27" s="6">
        <v>41890470</v>
      </c>
      <c r="D27" s="6"/>
      <c r="E27" s="7">
        <v>50871546</v>
      </c>
      <c r="F27" s="8">
        <v>50871546</v>
      </c>
      <c r="G27" s="8">
        <v>3837013</v>
      </c>
      <c r="H27" s="8"/>
      <c r="I27" s="8">
        <v>7102030</v>
      </c>
      <c r="J27" s="8">
        <v>10939043</v>
      </c>
      <c r="K27" s="8">
        <v>3676906</v>
      </c>
      <c r="L27" s="8">
        <v>3556834</v>
      </c>
      <c r="M27" s="8">
        <v>3694586</v>
      </c>
      <c r="N27" s="8">
        <v>10928326</v>
      </c>
      <c r="O27" s="8">
        <v>3676811</v>
      </c>
      <c r="P27" s="8">
        <v>3323778</v>
      </c>
      <c r="Q27" s="8">
        <v>3609953</v>
      </c>
      <c r="R27" s="8">
        <v>10610542</v>
      </c>
      <c r="S27" s="8"/>
      <c r="T27" s="8"/>
      <c r="U27" s="8"/>
      <c r="V27" s="8"/>
      <c r="W27" s="8">
        <v>32477911</v>
      </c>
      <c r="X27" s="8">
        <v>38153673</v>
      </c>
      <c r="Y27" s="8">
        <v>-5675762</v>
      </c>
      <c r="Z27" s="2">
        <v>-14.88</v>
      </c>
      <c r="AA27" s="6">
        <v>50871546</v>
      </c>
    </row>
    <row r="28" spans="1:27" ht="13.5">
      <c r="A28" s="25" t="s">
        <v>52</v>
      </c>
      <c r="B28" s="24"/>
      <c r="C28" s="6">
        <v>65518</v>
      </c>
      <c r="D28" s="6"/>
      <c r="E28" s="7">
        <v>400000</v>
      </c>
      <c r="F28" s="8">
        <v>400000</v>
      </c>
      <c r="G28" s="8"/>
      <c r="H28" s="8">
        <v>87</v>
      </c>
      <c r="I28" s="8">
        <v>12812</v>
      </c>
      <c r="J28" s="8">
        <v>12899</v>
      </c>
      <c r="K28" s="8">
        <v>917</v>
      </c>
      <c r="L28" s="8">
        <v>-9688</v>
      </c>
      <c r="M28" s="8">
        <v>586</v>
      </c>
      <c r="N28" s="8">
        <v>-8185</v>
      </c>
      <c r="O28" s="8"/>
      <c r="P28" s="8">
        <v>6569</v>
      </c>
      <c r="Q28" s="8"/>
      <c r="R28" s="8">
        <v>6569</v>
      </c>
      <c r="S28" s="8"/>
      <c r="T28" s="8"/>
      <c r="U28" s="8"/>
      <c r="V28" s="8"/>
      <c r="W28" s="8">
        <v>11283</v>
      </c>
      <c r="X28" s="8">
        <v>299997</v>
      </c>
      <c r="Y28" s="8">
        <v>-288714</v>
      </c>
      <c r="Z28" s="2">
        <v>-96.24</v>
      </c>
      <c r="AA28" s="6">
        <v>400000</v>
      </c>
    </row>
    <row r="29" spans="1:27" ht="13.5">
      <c r="A29" s="25" t="s">
        <v>53</v>
      </c>
      <c r="B29" s="24"/>
      <c r="C29" s="6">
        <v>30025433</v>
      </c>
      <c r="D29" s="6"/>
      <c r="E29" s="7">
        <v>35274121</v>
      </c>
      <c r="F29" s="8">
        <v>33274121</v>
      </c>
      <c r="G29" s="8">
        <v>742521</v>
      </c>
      <c r="H29" s="8"/>
      <c r="I29" s="8">
        <v>7319636</v>
      </c>
      <c r="J29" s="8">
        <v>8062157</v>
      </c>
      <c r="K29" s="8">
        <v>2649703</v>
      </c>
      <c r="L29" s="8">
        <v>2714380</v>
      </c>
      <c r="M29" s="8">
        <v>2572110</v>
      </c>
      <c r="N29" s="8">
        <v>7936193</v>
      </c>
      <c r="O29" s="8">
        <v>2577326</v>
      </c>
      <c r="P29" s="8">
        <v>2568786</v>
      </c>
      <c r="Q29" s="8">
        <v>2474526</v>
      </c>
      <c r="R29" s="8">
        <v>7620638</v>
      </c>
      <c r="S29" s="8"/>
      <c r="T29" s="8"/>
      <c r="U29" s="8"/>
      <c r="V29" s="8"/>
      <c r="W29" s="8">
        <v>23618988</v>
      </c>
      <c r="X29" s="8">
        <v>25655590</v>
      </c>
      <c r="Y29" s="8">
        <v>-2036602</v>
      </c>
      <c r="Z29" s="2">
        <v>-7.94</v>
      </c>
      <c r="AA29" s="6">
        <v>33274121</v>
      </c>
    </row>
    <row r="30" spans="1:27" ht="13.5">
      <c r="A30" s="25" t="s">
        <v>54</v>
      </c>
      <c r="B30" s="24"/>
      <c r="C30" s="6">
        <v>5250166</v>
      </c>
      <c r="D30" s="6"/>
      <c r="E30" s="7">
        <v>11074580</v>
      </c>
      <c r="F30" s="8">
        <v>11491263</v>
      </c>
      <c r="G30" s="8">
        <v>307527</v>
      </c>
      <c r="H30" s="8">
        <v>460057</v>
      </c>
      <c r="I30" s="8">
        <v>191185</v>
      </c>
      <c r="J30" s="8">
        <v>958769</v>
      </c>
      <c r="K30" s="8">
        <v>960302</v>
      </c>
      <c r="L30" s="8">
        <v>479271</v>
      </c>
      <c r="M30" s="8">
        <v>391712</v>
      </c>
      <c r="N30" s="8">
        <v>1831285</v>
      </c>
      <c r="O30" s="8">
        <v>31243</v>
      </c>
      <c r="P30" s="8">
        <v>286280</v>
      </c>
      <c r="Q30" s="8">
        <v>1133681</v>
      </c>
      <c r="R30" s="8">
        <v>1451204</v>
      </c>
      <c r="S30" s="8"/>
      <c r="T30" s="8"/>
      <c r="U30" s="8"/>
      <c r="V30" s="8"/>
      <c r="W30" s="8">
        <v>4241258</v>
      </c>
      <c r="X30" s="8">
        <v>8483190</v>
      </c>
      <c r="Y30" s="8">
        <v>-4241932</v>
      </c>
      <c r="Z30" s="2">
        <v>-50</v>
      </c>
      <c r="AA30" s="6">
        <v>11491263</v>
      </c>
    </row>
    <row r="31" spans="1:27" ht="13.5">
      <c r="A31" s="25" t="s">
        <v>55</v>
      </c>
      <c r="B31" s="24"/>
      <c r="C31" s="6">
        <v>55419373</v>
      </c>
      <c r="D31" s="6"/>
      <c r="E31" s="7">
        <v>89848060</v>
      </c>
      <c r="F31" s="8">
        <v>96213130</v>
      </c>
      <c r="G31" s="8">
        <v>755427</v>
      </c>
      <c r="H31" s="8">
        <v>5506954</v>
      </c>
      <c r="I31" s="8">
        <v>9564167</v>
      </c>
      <c r="J31" s="8">
        <v>15826548</v>
      </c>
      <c r="K31" s="8">
        <v>6116297</v>
      </c>
      <c r="L31" s="8">
        <v>4338101</v>
      </c>
      <c r="M31" s="8">
        <v>6627587</v>
      </c>
      <c r="N31" s="8">
        <v>17081985</v>
      </c>
      <c r="O31" s="8">
        <v>4024441</v>
      </c>
      <c r="P31" s="8">
        <v>3176441</v>
      </c>
      <c r="Q31" s="8">
        <v>8194330</v>
      </c>
      <c r="R31" s="8">
        <v>15395212</v>
      </c>
      <c r="S31" s="8"/>
      <c r="T31" s="8"/>
      <c r="U31" s="8"/>
      <c r="V31" s="8"/>
      <c r="W31" s="8">
        <v>48303745</v>
      </c>
      <c r="X31" s="8">
        <v>70152783</v>
      </c>
      <c r="Y31" s="8">
        <v>-21849038</v>
      </c>
      <c r="Z31" s="2">
        <v>-31.14</v>
      </c>
      <c r="AA31" s="6">
        <v>96213130</v>
      </c>
    </row>
    <row r="32" spans="1:27" ht="13.5">
      <c r="A32" s="25" t="s">
        <v>43</v>
      </c>
      <c r="B32" s="24"/>
      <c r="C32" s="6">
        <v>702067</v>
      </c>
      <c r="D32" s="6"/>
      <c r="E32" s="7">
        <v>1129591</v>
      </c>
      <c r="F32" s="8">
        <v>1529591</v>
      </c>
      <c r="G32" s="8"/>
      <c r="H32" s="8"/>
      <c r="I32" s="8"/>
      <c r="J32" s="8"/>
      <c r="K32" s="8"/>
      <c r="L32" s="8"/>
      <c r="M32" s="8"/>
      <c r="N32" s="8"/>
      <c r="O32" s="8">
        <v>890260</v>
      </c>
      <c r="P32" s="8"/>
      <c r="Q32" s="8">
        <v>339863</v>
      </c>
      <c r="R32" s="8">
        <v>1230123</v>
      </c>
      <c r="S32" s="8"/>
      <c r="T32" s="8"/>
      <c r="U32" s="8"/>
      <c r="V32" s="8"/>
      <c r="W32" s="8">
        <v>1230123</v>
      </c>
      <c r="X32" s="8">
        <v>1007188</v>
      </c>
      <c r="Y32" s="8">
        <v>222935</v>
      </c>
      <c r="Z32" s="2">
        <v>22.13</v>
      </c>
      <c r="AA32" s="6">
        <v>1529591</v>
      </c>
    </row>
    <row r="33" spans="1:27" ht="13.5">
      <c r="A33" s="25" t="s">
        <v>56</v>
      </c>
      <c r="B33" s="24"/>
      <c r="C33" s="6">
        <v>50975243</v>
      </c>
      <c r="D33" s="6"/>
      <c r="E33" s="7">
        <v>69848364</v>
      </c>
      <c r="F33" s="8">
        <v>68945336</v>
      </c>
      <c r="G33" s="8">
        <v>2548506</v>
      </c>
      <c r="H33" s="8">
        <v>2676330</v>
      </c>
      <c r="I33" s="8">
        <v>2702145</v>
      </c>
      <c r="J33" s="8">
        <v>7926981</v>
      </c>
      <c r="K33" s="8">
        <v>6033517</v>
      </c>
      <c r="L33" s="8">
        <v>4419827</v>
      </c>
      <c r="M33" s="8">
        <v>5546844</v>
      </c>
      <c r="N33" s="8">
        <v>16000188</v>
      </c>
      <c r="O33" s="8">
        <v>2742298</v>
      </c>
      <c r="P33" s="8">
        <v>2853202</v>
      </c>
      <c r="Q33" s="8">
        <v>3331615</v>
      </c>
      <c r="R33" s="8">
        <v>8927115</v>
      </c>
      <c r="S33" s="8"/>
      <c r="T33" s="8"/>
      <c r="U33" s="8"/>
      <c r="V33" s="8"/>
      <c r="W33" s="8">
        <v>32854284</v>
      </c>
      <c r="X33" s="8">
        <v>51793911</v>
      </c>
      <c r="Y33" s="8">
        <v>-18939627</v>
      </c>
      <c r="Z33" s="2">
        <v>-36.57</v>
      </c>
      <c r="AA33" s="6">
        <v>68945336</v>
      </c>
    </row>
    <row r="34" spans="1:27" ht="13.5">
      <c r="A34" s="23" t="s">
        <v>57</v>
      </c>
      <c r="B34" s="29"/>
      <c r="C34" s="6">
        <v>7461539</v>
      </c>
      <c r="D34" s="6"/>
      <c r="E34" s="7">
        <v>40546099</v>
      </c>
      <c r="F34" s="8">
        <v>75546099</v>
      </c>
      <c r="G34" s="8">
        <v>1673</v>
      </c>
      <c r="H34" s="8"/>
      <c r="I34" s="8">
        <v>270833</v>
      </c>
      <c r="J34" s="8">
        <v>272506</v>
      </c>
      <c r="K34" s="8">
        <v>4417</v>
      </c>
      <c r="L34" s="8"/>
      <c r="M34" s="8">
        <v>902</v>
      </c>
      <c r="N34" s="8">
        <v>5319</v>
      </c>
      <c r="O34" s="8">
        <v>68405256</v>
      </c>
      <c r="P34" s="8"/>
      <c r="Q34" s="8"/>
      <c r="R34" s="8">
        <v>68405256</v>
      </c>
      <c r="S34" s="8"/>
      <c r="T34" s="8"/>
      <c r="U34" s="8"/>
      <c r="V34" s="8"/>
      <c r="W34" s="8">
        <v>68683081</v>
      </c>
      <c r="X34" s="8">
        <v>44409578</v>
      </c>
      <c r="Y34" s="8">
        <v>24273503</v>
      </c>
      <c r="Z34" s="2">
        <v>54.66</v>
      </c>
      <c r="AA34" s="6">
        <v>75546099</v>
      </c>
    </row>
    <row r="35" spans="1:27" ht="12.75">
      <c r="A35" s="40" t="s">
        <v>58</v>
      </c>
      <c r="B35" s="32"/>
      <c r="C35" s="33">
        <f aca="true" t="shared" si="1" ref="C35:Y35">SUM(C24:C34)</f>
        <v>321974737</v>
      </c>
      <c r="D35" s="33">
        <f>SUM(D24:D34)</f>
        <v>0</v>
      </c>
      <c r="E35" s="34">
        <f t="shared" si="1"/>
        <v>435560646</v>
      </c>
      <c r="F35" s="35">
        <f t="shared" si="1"/>
        <v>473389946</v>
      </c>
      <c r="G35" s="35">
        <f t="shared" si="1"/>
        <v>8604536</v>
      </c>
      <c r="H35" s="35">
        <f t="shared" si="1"/>
        <v>9036028</v>
      </c>
      <c r="I35" s="35">
        <f t="shared" si="1"/>
        <v>33720654</v>
      </c>
      <c r="J35" s="35">
        <f t="shared" si="1"/>
        <v>51361218</v>
      </c>
      <c r="K35" s="35">
        <f t="shared" si="1"/>
        <v>53814750</v>
      </c>
      <c r="L35" s="35">
        <f t="shared" si="1"/>
        <v>25990703</v>
      </c>
      <c r="M35" s="35">
        <f t="shared" si="1"/>
        <v>28795589</v>
      </c>
      <c r="N35" s="35">
        <f t="shared" si="1"/>
        <v>108601042</v>
      </c>
      <c r="O35" s="35">
        <f t="shared" si="1"/>
        <v>92358075</v>
      </c>
      <c r="P35" s="35">
        <f t="shared" si="1"/>
        <v>21906585</v>
      </c>
      <c r="Q35" s="35">
        <f t="shared" si="1"/>
        <v>29432144</v>
      </c>
      <c r="R35" s="35">
        <f t="shared" si="1"/>
        <v>143696804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303659064</v>
      </c>
      <c r="X35" s="35">
        <f t="shared" si="1"/>
        <v>341802458</v>
      </c>
      <c r="Y35" s="35">
        <f t="shared" si="1"/>
        <v>-38143394</v>
      </c>
      <c r="Z35" s="36">
        <f>+IF(X35&lt;&gt;0,+(Y35/X35)*100,0)</f>
        <v>-11.15948499118166</v>
      </c>
      <c r="AA35" s="33">
        <f>SUM(AA24:AA34)</f>
        <v>473389946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7920484</v>
      </c>
      <c r="D37" s="46">
        <f>+D21-D35</f>
        <v>0</v>
      </c>
      <c r="E37" s="47">
        <f t="shared" si="2"/>
        <v>-77575628</v>
      </c>
      <c r="F37" s="48">
        <f t="shared" si="2"/>
        <v>-116920383</v>
      </c>
      <c r="G37" s="48">
        <f t="shared" si="2"/>
        <v>115431096</v>
      </c>
      <c r="H37" s="48">
        <f t="shared" si="2"/>
        <v>-882401</v>
      </c>
      <c r="I37" s="48">
        <f t="shared" si="2"/>
        <v>-28319769</v>
      </c>
      <c r="J37" s="48">
        <f t="shared" si="2"/>
        <v>86228926</v>
      </c>
      <c r="K37" s="48">
        <f t="shared" si="2"/>
        <v>-47171029</v>
      </c>
      <c r="L37" s="48">
        <f t="shared" si="2"/>
        <v>-20427432</v>
      </c>
      <c r="M37" s="48">
        <f t="shared" si="2"/>
        <v>63642037</v>
      </c>
      <c r="N37" s="48">
        <f t="shared" si="2"/>
        <v>-3956424</v>
      </c>
      <c r="O37" s="48">
        <f t="shared" si="2"/>
        <v>-85365347</v>
      </c>
      <c r="P37" s="48">
        <f t="shared" si="2"/>
        <v>-14480671</v>
      </c>
      <c r="Q37" s="48">
        <f t="shared" si="2"/>
        <v>41059251</v>
      </c>
      <c r="R37" s="48">
        <f t="shared" si="2"/>
        <v>-58786767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23485735</v>
      </c>
      <c r="X37" s="48">
        <f>IF(F21=F35,0,X21-X35)</f>
        <v>-73919866</v>
      </c>
      <c r="Y37" s="48">
        <f t="shared" si="2"/>
        <v>97405601</v>
      </c>
      <c r="Z37" s="49">
        <f>+IF(X37&lt;&gt;0,+(Y37/X37)*100,0)</f>
        <v>-131.77188524665345</v>
      </c>
      <c r="AA37" s="46">
        <f>+AA21-AA35</f>
        <v>-116920383</v>
      </c>
    </row>
    <row r="38" spans="1:27" ht="22.5" customHeight="1">
      <c r="A38" s="50" t="s">
        <v>60</v>
      </c>
      <c r="B38" s="29"/>
      <c r="C38" s="6">
        <v>85899420</v>
      </c>
      <c r="D38" s="6"/>
      <c r="E38" s="7">
        <v>79602000</v>
      </c>
      <c r="F38" s="8">
        <v>85728580</v>
      </c>
      <c r="G38" s="8">
        <v>42538</v>
      </c>
      <c r="H38" s="8">
        <v>6842441</v>
      </c>
      <c r="I38" s="8">
        <v>10855996</v>
      </c>
      <c r="J38" s="8">
        <v>17740975</v>
      </c>
      <c r="K38" s="8">
        <v>7861127</v>
      </c>
      <c r="L38" s="8">
        <v>10818855</v>
      </c>
      <c r="M38" s="8">
        <v>8554893</v>
      </c>
      <c r="N38" s="8">
        <v>27234875</v>
      </c>
      <c r="O38" s="8">
        <v>947030</v>
      </c>
      <c r="P38" s="8">
        <v>2587565</v>
      </c>
      <c r="Q38" s="8">
        <v>4394448</v>
      </c>
      <c r="R38" s="8">
        <v>7929043</v>
      </c>
      <c r="S38" s="8"/>
      <c r="T38" s="8"/>
      <c r="U38" s="8"/>
      <c r="V38" s="8"/>
      <c r="W38" s="8">
        <v>52904893</v>
      </c>
      <c r="X38" s="8">
        <v>62152123</v>
      </c>
      <c r="Y38" s="8">
        <v>-9247230</v>
      </c>
      <c r="Z38" s="2">
        <v>-14.88</v>
      </c>
      <c r="AA38" s="6">
        <v>85728580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93819904</v>
      </c>
      <c r="D41" s="56">
        <f>SUM(D37:D40)</f>
        <v>0</v>
      </c>
      <c r="E41" s="57">
        <f t="shared" si="3"/>
        <v>2026372</v>
      </c>
      <c r="F41" s="58">
        <f t="shared" si="3"/>
        <v>-31191803</v>
      </c>
      <c r="G41" s="58">
        <f t="shared" si="3"/>
        <v>115473634</v>
      </c>
      <c r="H41" s="58">
        <f t="shared" si="3"/>
        <v>5960040</v>
      </c>
      <c r="I41" s="58">
        <f t="shared" si="3"/>
        <v>-17463773</v>
      </c>
      <c r="J41" s="58">
        <f t="shared" si="3"/>
        <v>103969901</v>
      </c>
      <c r="K41" s="58">
        <f t="shared" si="3"/>
        <v>-39309902</v>
      </c>
      <c r="L41" s="58">
        <f t="shared" si="3"/>
        <v>-9608577</v>
      </c>
      <c r="M41" s="58">
        <f t="shared" si="3"/>
        <v>72196930</v>
      </c>
      <c r="N41" s="58">
        <f t="shared" si="3"/>
        <v>23278451</v>
      </c>
      <c r="O41" s="58">
        <f t="shared" si="3"/>
        <v>-84418317</v>
      </c>
      <c r="P41" s="58">
        <f t="shared" si="3"/>
        <v>-11893106</v>
      </c>
      <c r="Q41" s="58">
        <f t="shared" si="3"/>
        <v>45453699</v>
      </c>
      <c r="R41" s="58">
        <f t="shared" si="3"/>
        <v>-50857724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76390628</v>
      </c>
      <c r="X41" s="58">
        <f t="shared" si="3"/>
        <v>-11767743</v>
      </c>
      <c r="Y41" s="58">
        <f t="shared" si="3"/>
        <v>88158371</v>
      </c>
      <c r="Z41" s="59">
        <f>+IF(X41&lt;&gt;0,+(Y41/X41)*100,0)</f>
        <v>-749.1527559702826</v>
      </c>
      <c r="AA41" s="56">
        <f>SUM(AA37:AA40)</f>
        <v>-31191803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93819904</v>
      </c>
      <c r="D43" s="64">
        <f>+D41-D42</f>
        <v>0</v>
      </c>
      <c r="E43" s="65">
        <f t="shared" si="4"/>
        <v>2026372</v>
      </c>
      <c r="F43" s="66">
        <f t="shared" si="4"/>
        <v>-31191803</v>
      </c>
      <c r="G43" s="66">
        <f t="shared" si="4"/>
        <v>115473634</v>
      </c>
      <c r="H43" s="66">
        <f t="shared" si="4"/>
        <v>5960040</v>
      </c>
      <c r="I43" s="66">
        <f t="shared" si="4"/>
        <v>-17463773</v>
      </c>
      <c r="J43" s="66">
        <f t="shared" si="4"/>
        <v>103969901</v>
      </c>
      <c r="K43" s="66">
        <f t="shared" si="4"/>
        <v>-39309902</v>
      </c>
      <c r="L43" s="66">
        <f t="shared" si="4"/>
        <v>-9608577</v>
      </c>
      <c r="M43" s="66">
        <f t="shared" si="4"/>
        <v>72196930</v>
      </c>
      <c r="N43" s="66">
        <f t="shared" si="4"/>
        <v>23278451</v>
      </c>
      <c r="O43" s="66">
        <f t="shared" si="4"/>
        <v>-84418317</v>
      </c>
      <c r="P43" s="66">
        <f t="shared" si="4"/>
        <v>-11893106</v>
      </c>
      <c r="Q43" s="66">
        <f t="shared" si="4"/>
        <v>45453699</v>
      </c>
      <c r="R43" s="66">
        <f t="shared" si="4"/>
        <v>-50857724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76390628</v>
      </c>
      <c r="X43" s="66">
        <f t="shared" si="4"/>
        <v>-11767743</v>
      </c>
      <c r="Y43" s="66">
        <f t="shared" si="4"/>
        <v>88158371</v>
      </c>
      <c r="Z43" s="67">
        <f>+IF(X43&lt;&gt;0,+(Y43/X43)*100,0)</f>
        <v>-749.1527559702826</v>
      </c>
      <c r="AA43" s="64">
        <f>+AA41-AA42</f>
        <v>-31191803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93819904</v>
      </c>
      <c r="D45" s="56">
        <f>SUM(D43:D44)</f>
        <v>0</v>
      </c>
      <c r="E45" s="57">
        <f t="shared" si="5"/>
        <v>2026372</v>
      </c>
      <c r="F45" s="58">
        <f t="shared" si="5"/>
        <v>-31191803</v>
      </c>
      <c r="G45" s="58">
        <f t="shared" si="5"/>
        <v>115473634</v>
      </c>
      <c r="H45" s="58">
        <f t="shared" si="5"/>
        <v>5960040</v>
      </c>
      <c r="I45" s="58">
        <f t="shared" si="5"/>
        <v>-17463773</v>
      </c>
      <c r="J45" s="58">
        <f t="shared" si="5"/>
        <v>103969901</v>
      </c>
      <c r="K45" s="58">
        <f t="shared" si="5"/>
        <v>-39309902</v>
      </c>
      <c r="L45" s="58">
        <f t="shared" si="5"/>
        <v>-9608577</v>
      </c>
      <c r="M45" s="58">
        <f t="shared" si="5"/>
        <v>72196930</v>
      </c>
      <c r="N45" s="58">
        <f t="shared" si="5"/>
        <v>23278451</v>
      </c>
      <c r="O45" s="58">
        <f t="shared" si="5"/>
        <v>-84418317</v>
      </c>
      <c r="P45" s="58">
        <f t="shared" si="5"/>
        <v>-11893106</v>
      </c>
      <c r="Q45" s="58">
        <f t="shared" si="5"/>
        <v>45453699</v>
      </c>
      <c r="R45" s="58">
        <f t="shared" si="5"/>
        <v>-50857724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76390628</v>
      </c>
      <c r="X45" s="58">
        <f t="shared" si="5"/>
        <v>-11767743</v>
      </c>
      <c r="Y45" s="58">
        <f t="shared" si="5"/>
        <v>88158371</v>
      </c>
      <c r="Z45" s="59">
        <f>+IF(X45&lt;&gt;0,+(Y45/X45)*100,0)</f>
        <v>-749.1527559702826</v>
      </c>
      <c r="AA45" s="56">
        <f>SUM(AA43:AA44)</f>
        <v>-31191803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93819904</v>
      </c>
      <c r="D47" s="71">
        <f>SUM(D45:D46)</f>
        <v>0</v>
      </c>
      <c r="E47" s="72">
        <f t="shared" si="6"/>
        <v>2026372</v>
      </c>
      <c r="F47" s="73">
        <f t="shared" si="6"/>
        <v>-31191803</v>
      </c>
      <c r="G47" s="73">
        <f t="shared" si="6"/>
        <v>115473634</v>
      </c>
      <c r="H47" s="74">
        <f t="shared" si="6"/>
        <v>5960040</v>
      </c>
      <c r="I47" s="74">
        <f t="shared" si="6"/>
        <v>-17463773</v>
      </c>
      <c r="J47" s="74">
        <f t="shared" si="6"/>
        <v>103969901</v>
      </c>
      <c r="K47" s="74">
        <f t="shared" si="6"/>
        <v>-39309902</v>
      </c>
      <c r="L47" s="74">
        <f t="shared" si="6"/>
        <v>-9608577</v>
      </c>
      <c r="M47" s="73">
        <f t="shared" si="6"/>
        <v>72196930</v>
      </c>
      <c r="N47" s="73">
        <f t="shared" si="6"/>
        <v>23278451</v>
      </c>
      <c r="O47" s="74">
        <f t="shared" si="6"/>
        <v>-84418317</v>
      </c>
      <c r="P47" s="74">
        <f t="shared" si="6"/>
        <v>-11893106</v>
      </c>
      <c r="Q47" s="74">
        <f t="shared" si="6"/>
        <v>45453699</v>
      </c>
      <c r="R47" s="74">
        <f t="shared" si="6"/>
        <v>-50857724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76390628</v>
      </c>
      <c r="X47" s="74">
        <f t="shared" si="6"/>
        <v>-11767743</v>
      </c>
      <c r="Y47" s="74">
        <f t="shared" si="6"/>
        <v>88158371</v>
      </c>
      <c r="Z47" s="75">
        <f>+IF(X47&lt;&gt;0,+(Y47/X47)*100,0)</f>
        <v>-749.1527559702826</v>
      </c>
      <c r="AA47" s="76">
        <f>SUM(AA45:AA46)</f>
        <v>-31191803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770554</v>
      </c>
      <c r="D5" s="6"/>
      <c r="E5" s="7">
        <v>11000000</v>
      </c>
      <c r="F5" s="8">
        <v>11500000</v>
      </c>
      <c r="G5" s="8"/>
      <c r="H5" s="8"/>
      <c r="I5" s="8">
        <v>1053759</v>
      </c>
      <c r="J5" s="8">
        <v>1053759</v>
      </c>
      <c r="K5" s="8">
        <v>1050776</v>
      </c>
      <c r="L5" s="8">
        <v>1050502</v>
      </c>
      <c r="M5" s="8"/>
      <c r="N5" s="8">
        <v>2101278</v>
      </c>
      <c r="O5" s="8">
        <v>1050502</v>
      </c>
      <c r="P5" s="8">
        <v>1050776</v>
      </c>
      <c r="Q5" s="8">
        <v>1054329</v>
      </c>
      <c r="R5" s="8">
        <v>3155607</v>
      </c>
      <c r="S5" s="8"/>
      <c r="T5" s="8"/>
      <c r="U5" s="8"/>
      <c r="V5" s="8"/>
      <c r="W5" s="8">
        <v>6310644</v>
      </c>
      <c r="X5" s="8">
        <v>8624998</v>
      </c>
      <c r="Y5" s="8">
        <v>-2314354</v>
      </c>
      <c r="Z5" s="2">
        <v>-26.83</v>
      </c>
      <c r="AA5" s="6">
        <v>11500000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48015</v>
      </c>
      <c r="D9" s="6"/>
      <c r="E9" s="7">
        <v>300000</v>
      </c>
      <c r="F9" s="8">
        <v>300000</v>
      </c>
      <c r="G9" s="8"/>
      <c r="H9" s="8"/>
      <c r="I9" s="8">
        <v>49109</v>
      </c>
      <c r="J9" s="8">
        <v>49109</v>
      </c>
      <c r="K9" s="8">
        <v>50316</v>
      </c>
      <c r="L9" s="8">
        <v>50240</v>
      </c>
      <c r="M9" s="8"/>
      <c r="N9" s="8">
        <v>100556</v>
      </c>
      <c r="O9" s="8">
        <v>50240</v>
      </c>
      <c r="P9" s="8">
        <v>50316</v>
      </c>
      <c r="Q9" s="8">
        <v>50393</v>
      </c>
      <c r="R9" s="8">
        <v>150949</v>
      </c>
      <c r="S9" s="8"/>
      <c r="T9" s="8"/>
      <c r="U9" s="8"/>
      <c r="V9" s="8"/>
      <c r="W9" s="8">
        <v>300614</v>
      </c>
      <c r="X9" s="8">
        <v>225000</v>
      </c>
      <c r="Y9" s="8">
        <v>75614</v>
      </c>
      <c r="Z9" s="2">
        <v>33.61</v>
      </c>
      <c r="AA9" s="6">
        <v>300000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1798000</v>
      </c>
      <c r="F11" s="8">
        <v>1798000</v>
      </c>
      <c r="G11" s="8"/>
      <c r="H11" s="8">
        <v>-404</v>
      </c>
      <c r="I11" s="8"/>
      <c r="J11" s="8">
        <v>-404</v>
      </c>
      <c r="K11" s="8"/>
      <c r="L11" s="8"/>
      <c r="M11" s="8"/>
      <c r="N11" s="8"/>
      <c r="O11" s="8"/>
      <c r="P11" s="8"/>
      <c r="Q11" s="8">
        <v>2731</v>
      </c>
      <c r="R11" s="8">
        <v>2731</v>
      </c>
      <c r="S11" s="8"/>
      <c r="T11" s="8"/>
      <c r="U11" s="8"/>
      <c r="V11" s="8"/>
      <c r="W11" s="8">
        <v>2327</v>
      </c>
      <c r="X11" s="8">
        <v>1348498</v>
      </c>
      <c r="Y11" s="8">
        <v>-1346171</v>
      </c>
      <c r="Z11" s="2">
        <v>-99.83</v>
      </c>
      <c r="AA11" s="6">
        <v>1798000</v>
      </c>
    </row>
    <row r="12" spans="1:27" ht="13.5">
      <c r="A12" s="25" t="s">
        <v>37</v>
      </c>
      <c r="B12" s="29"/>
      <c r="C12" s="6"/>
      <c r="D12" s="6"/>
      <c r="E12" s="7">
        <v>1500000</v>
      </c>
      <c r="F12" s="8">
        <v>1800000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1350000</v>
      </c>
      <c r="Y12" s="8">
        <v>-1350000</v>
      </c>
      <c r="Z12" s="2">
        <v>-100</v>
      </c>
      <c r="AA12" s="6">
        <v>1800000</v>
      </c>
    </row>
    <row r="13" spans="1:27" ht="13.5">
      <c r="A13" s="23" t="s">
        <v>38</v>
      </c>
      <c r="B13" s="29"/>
      <c r="C13" s="6">
        <v>113227</v>
      </c>
      <c r="D13" s="6"/>
      <c r="E13" s="7">
        <v>250000</v>
      </c>
      <c r="F13" s="8">
        <v>250000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187501</v>
      </c>
      <c r="Y13" s="8">
        <v>-187501</v>
      </c>
      <c r="Z13" s="2">
        <v>-100</v>
      </c>
      <c r="AA13" s="6">
        <v>250000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-860</v>
      </c>
      <c r="D15" s="6"/>
      <c r="E15" s="7">
        <v>150000</v>
      </c>
      <c r="F15" s="8">
        <v>2450000</v>
      </c>
      <c r="G15" s="8"/>
      <c r="H15" s="8">
        <v>9030</v>
      </c>
      <c r="I15" s="8">
        <v>3861</v>
      </c>
      <c r="J15" s="8">
        <v>12891</v>
      </c>
      <c r="K15" s="8">
        <v>3861</v>
      </c>
      <c r="L15" s="8">
        <v>7394</v>
      </c>
      <c r="M15" s="8">
        <v>1308</v>
      </c>
      <c r="N15" s="8">
        <v>12563</v>
      </c>
      <c r="O15" s="8">
        <v>1178</v>
      </c>
      <c r="P15" s="8">
        <v>4580</v>
      </c>
      <c r="Q15" s="8">
        <v>1243</v>
      </c>
      <c r="R15" s="8">
        <v>7001</v>
      </c>
      <c r="S15" s="8"/>
      <c r="T15" s="8"/>
      <c r="U15" s="8"/>
      <c r="V15" s="8"/>
      <c r="W15" s="8">
        <v>32455</v>
      </c>
      <c r="X15" s="8">
        <v>1837499</v>
      </c>
      <c r="Y15" s="8">
        <v>-1805044</v>
      </c>
      <c r="Z15" s="2">
        <v>-98.23</v>
      </c>
      <c r="AA15" s="6">
        <v>2450000</v>
      </c>
    </row>
    <row r="16" spans="1:27" ht="13.5">
      <c r="A16" s="23" t="s">
        <v>41</v>
      </c>
      <c r="B16" s="29"/>
      <c r="C16" s="6">
        <v>122449</v>
      </c>
      <c r="D16" s="6"/>
      <c r="E16" s="7">
        <v>2600000</v>
      </c>
      <c r="F16" s="8">
        <v>300000</v>
      </c>
      <c r="G16" s="8">
        <v>117436</v>
      </c>
      <c r="H16" s="8">
        <v>79530</v>
      </c>
      <c r="I16" s="8">
        <v>84445</v>
      </c>
      <c r="J16" s="8">
        <v>281411</v>
      </c>
      <c r="K16" s="8">
        <v>84773</v>
      </c>
      <c r="L16" s="8">
        <v>76147</v>
      </c>
      <c r="M16" s="8">
        <v>56178</v>
      </c>
      <c r="N16" s="8">
        <v>217098</v>
      </c>
      <c r="O16" s="8">
        <v>48582</v>
      </c>
      <c r="P16" s="8">
        <v>78490</v>
      </c>
      <c r="Q16" s="8">
        <v>68844</v>
      </c>
      <c r="R16" s="8">
        <v>195916</v>
      </c>
      <c r="S16" s="8"/>
      <c r="T16" s="8"/>
      <c r="U16" s="8"/>
      <c r="V16" s="8"/>
      <c r="W16" s="8">
        <v>694425</v>
      </c>
      <c r="X16" s="8">
        <v>225000</v>
      </c>
      <c r="Y16" s="8">
        <v>469425</v>
      </c>
      <c r="Z16" s="2">
        <v>208.63</v>
      </c>
      <c r="AA16" s="6">
        <v>300000</v>
      </c>
    </row>
    <row r="17" spans="1:27" ht="13.5">
      <c r="A17" s="23" t="s">
        <v>42</v>
      </c>
      <c r="B17" s="29"/>
      <c r="C17" s="6">
        <v>187140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735820</v>
      </c>
      <c r="D18" s="6"/>
      <c r="E18" s="7">
        <v>126981000</v>
      </c>
      <c r="F18" s="8">
        <v>128645000</v>
      </c>
      <c r="G18" s="8">
        <v>51198921</v>
      </c>
      <c r="H18" s="8"/>
      <c r="I18" s="8">
        <v>303925</v>
      </c>
      <c r="J18" s="8">
        <v>51502846</v>
      </c>
      <c r="K18" s="8">
        <v>226227</v>
      </c>
      <c r="L18" s="8"/>
      <c r="M18" s="8"/>
      <c r="N18" s="8">
        <v>226227</v>
      </c>
      <c r="O18" s="8"/>
      <c r="P18" s="8"/>
      <c r="Q18" s="8">
        <v>30721789</v>
      </c>
      <c r="R18" s="8">
        <v>30721789</v>
      </c>
      <c r="S18" s="8"/>
      <c r="T18" s="8"/>
      <c r="U18" s="8"/>
      <c r="V18" s="8"/>
      <c r="W18" s="8">
        <v>82450862</v>
      </c>
      <c r="X18" s="8">
        <v>96483749</v>
      </c>
      <c r="Y18" s="8">
        <v>-14032887</v>
      </c>
      <c r="Z18" s="2">
        <v>-14.54</v>
      </c>
      <c r="AA18" s="6">
        <v>128645000</v>
      </c>
    </row>
    <row r="19" spans="1:27" ht="13.5">
      <c r="A19" s="23" t="s">
        <v>44</v>
      </c>
      <c r="B19" s="29"/>
      <c r="C19" s="6">
        <v>24902</v>
      </c>
      <c r="D19" s="6"/>
      <c r="E19" s="7">
        <v>62774152</v>
      </c>
      <c r="F19" s="26">
        <v>63075152</v>
      </c>
      <c r="G19" s="26">
        <v>2021</v>
      </c>
      <c r="H19" s="26">
        <v>18768</v>
      </c>
      <c r="I19" s="26">
        <v>18679</v>
      </c>
      <c r="J19" s="26">
        <v>39468</v>
      </c>
      <c r="K19" s="26">
        <v>-1597</v>
      </c>
      <c r="L19" s="26">
        <v>20217</v>
      </c>
      <c r="M19" s="26">
        <v>908</v>
      </c>
      <c r="N19" s="26">
        <v>19528</v>
      </c>
      <c r="O19" s="26">
        <v>1288</v>
      </c>
      <c r="P19" s="26">
        <v>7927</v>
      </c>
      <c r="Q19" s="26">
        <v>16886</v>
      </c>
      <c r="R19" s="26">
        <v>26101</v>
      </c>
      <c r="S19" s="26"/>
      <c r="T19" s="26"/>
      <c r="U19" s="26"/>
      <c r="V19" s="26"/>
      <c r="W19" s="26">
        <v>85097</v>
      </c>
      <c r="X19" s="26">
        <v>47306360</v>
      </c>
      <c r="Y19" s="26">
        <v>-47221263</v>
      </c>
      <c r="Z19" s="27">
        <v>-99.82</v>
      </c>
      <c r="AA19" s="28">
        <v>63075152</v>
      </c>
    </row>
    <row r="20" spans="1:27" ht="13.5">
      <c r="A20" s="23" t="s">
        <v>45</v>
      </c>
      <c r="B20" s="29"/>
      <c r="C20" s="6">
        <v>-625037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1376210</v>
      </c>
      <c r="D21" s="33">
        <f t="shared" si="0"/>
        <v>0</v>
      </c>
      <c r="E21" s="34">
        <f t="shared" si="0"/>
        <v>207353152</v>
      </c>
      <c r="F21" s="35">
        <f t="shared" si="0"/>
        <v>210118152</v>
      </c>
      <c r="G21" s="35">
        <f t="shared" si="0"/>
        <v>51318378</v>
      </c>
      <c r="H21" s="35">
        <f t="shared" si="0"/>
        <v>106924</v>
      </c>
      <c r="I21" s="35">
        <f t="shared" si="0"/>
        <v>1513778</v>
      </c>
      <c r="J21" s="35">
        <f t="shared" si="0"/>
        <v>52939080</v>
      </c>
      <c r="K21" s="35">
        <f t="shared" si="0"/>
        <v>1414356</v>
      </c>
      <c r="L21" s="35">
        <f t="shared" si="0"/>
        <v>1204500</v>
      </c>
      <c r="M21" s="35">
        <f t="shared" si="0"/>
        <v>58394</v>
      </c>
      <c r="N21" s="35">
        <f t="shared" si="0"/>
        <v>2677250</v>
      </c>
      <c r="O21" s="35">
        <f t="shared" si="0"/>
        <v>1151790</v>
      </c>
      <c r="P21" s="35">
        <f t="shared" si="0"/>
        <v>1192089</v>
      </c>
      <c r="Q21" s="35">
        <f t="shared" si="0"/>
        <v>31916215</v>
      </c>
      <c r="R21" s="35">
        <f t="shared" si="0"/>
        <v>34260094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89876424</v>
      </c>
      <c r="X21" s="35">
        <f t="shared" si="0"/>
        <v>157588605</v>
      </c>
      <c r="Y21" s="35">
        <f t="shared" si="0"/>
        <v>-67712181</v>
      </c>
      <c r="Z21" s="36">
        <f>+IF(X21&lt;&gt;0,+(Y21/X21)*100,0)</f>
        <v>-42.96768855844621</v>
      </c>
      <c r="AA21" s="33">
        <f>SUM(AA5:AA20)</f>
        <v>210118152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5274972</v>
      </c>
      <c r="D24" s="6"/>
      <c r="E24" s="7">
        <v>70487481</v>
      </c>
      <c r="F24" s="8">
        <v>70130920</v>
      </c>
      <c r="G24" s="8">
        <v>5213781</v>
      </c>
      <c r="H24" s="8">
        <v>5109001</v>
      </c>
      <c r="I24" s="8">
        <v>5322116</v>
      </c>
      <c r="J24" s="8">
        <v>15644898</v>
      </c>
      <c r="K24" s="8">
        <v>5239483</v>
      </c>
      <c r="L24" s="8">
        <v>5272345</v>
      </c>
      <c r="M24" s="8">
        <v>10235</v>
      </c>
      <c r="N24" s="8">
        <v>10522063</v>
      </c>
      <c r="O24" s="8">
        <v>6930</v>
      </c>
      <c r="P24" s="8">
        <v>5497592</v>
      </c>
      <c r="Q24" s="8">
        <v>5564332</v>
      </c>
      <c r="R24" s="8">
        <v>11068854</v>
      </c>
      <c r="S24" s="8"/>
      <c r="T24" s="8"/>
      <c r="U24" s="8"/>
      <c r="V24" s="8"/>
      <c r="W24" s="8">
        <v>37235815</v>
      </c>
      <c r="X24" s="8">
        <v>52598176</v>
      </c>
      <c r="Y24" s="8">
        <v>-15362361</v>
      </c>
      <c r="Z24" s="2">
        <v>-29.21</v>
      </c>
      <c r="AA24" s="6">
        <v>70130920</v>
      </c>
    </row>
    <row r="25" spans="1:27" ht="13.5">
      <c r="A25" s="25" t="s">
        <v>49</v>
      </c>
      <c r="B25" s="24"/>
      <c r="C25" s="6">
        <v>3490599</v>
      </c>
      <c r="D25" s="6"/>
      <c r="E25" s="7">
        <v>11616014</v>
      </c>
      <c r="F25" s="8">
        <v>11842615</v>
      </c>
      <c r="G25" s="8">
        <v>929048</v>
      </c>
      <c r="H25" s="8">
        <v>929048</v>
      </c>
      <c r="I25" s="8">
        <v>937921</v>
      </c>
      <c r="J25" s="8">
        <v>2796017</v>
      </c>
      <c r="K25" s="8">
        <v>929867</v>
      </c>
      <c r="L25" s="8">
        <v>937069</v>
      </c>
      <c r="M25" s="8">
        <v>938003</v>
      </c>
      <c r="N25" s="8">
        <v>2804939</v>
      </c>
      <c r="O25" s="8"/>
      <c r="P25" s="8">
        <v>940826</v>
      </c>
      <c r="Q25" s="8">
        <v>935434</v>
      </c>
      <c r="R25" s="8">
        <v>1876260</v>
      </c>
      <c r="S25" s="8"/>
      <c r="T25" s="8"/>
      <c r="U25" s="8"/>
      <c r="V25" s="8"/>
      <c r="W25" s="8">
        <v>7477216</v>
      </c>
      <c r="X25" s="8">
        <v>8881960</v>
      </c>
      <c r="Y25" s="8">
        <v>-1404744</v>
      </c>
      <c r="Z25" s="2">
        <v>-15.82</v>
      </c>
      <c r="AA25" s="6">
        <v>11842615</v>
      </c>
    </row>
    <row r="26" spans="1:27" ht="13.5">
      <c r="A26" s="25" t="s">
        <v>50</v>
      </c>
      <c r="B26" s="24"/>
      <c r="C26" s="6">
        <v>754525</v>
      </c>
      <c r="D26" s="6"/>
      <c r="E26" s="7">
        <v>7000000</v>
      </c>
      <c r="F26" s="8">
        <v>2000000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1499999</v>
      </c>
      <c r="Y26" s="8">
        <v>-1499999</v>
      </c>
      <c r="Z26" s="2">
        <v>-100</v>
      </c>
      <c r="AA26" s="6">
        <v>2000000</v>
      </c>
    </row>
    <row r="27" spans="1:27" ht="13.5">
      <c r="A27" s="25" t="s">
        <v>51</v>
      </c>
      <c r="B27" s="24"/>
      <c r="C27" s="6">
        <v>-297098</v>
      </c>
      <c r="D27" s="6"/>
      <c r="E27" s="7">
        <v>35000000</v>
      </c>
      <c r="F27" s="8">
        <v>25000000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1364006</v>
      </c>
      <c r="R27" s="8">
        <v>1364006</v>
      </c>
      <c r="S27" s="8"/>
      <c r="T27" s="8"/>
      <c r="U27" s="8"/>
      <c r="V27" s="8"/>
      <c r="W27" s="8">
        <v>1364006</v>
      </c>
      <c r="X27" s="8">
        <v>18750001</v>
      </c>
      <c r="Y27" s="8">
        <v>-17385995</v>
      </c>
      <c r="Z27" s="2">
        <v>-92.73</v>
      </c>
      <c r="AA27" s="6">
        <v>25000000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116659</v>
      </c>
      <c r="D30" s="6"/>
      <c r="E30" s="7">
        <v>1500000</v>
      </c>
      <c r="F30" s="8">
        <v>1591000</v>
      </c>
      <c r="G30" s="8">
        <v>89114</v>
      </c>
      <c r="H30" s="8"/>
      <c r="I30" s="8">
        <v>27202</v>
      </c>
      <c r="J30" s="8">
        <v>116316</v>
      </c>
      <c r="K30" s="8">
        <v>103389</v>
      </c>
      <c r="L30" s="8">
        <v>17798</v>
      </c>
      <c r="M30" s="8">
        <v>6975</v>
      </c>
      <c r="N30" s="8">
        <v>128162</v>
      </c>
      <c r="O30" s="8">
        <v>7650</v>
      </c>
      <c r="P30" s="8">
        <v>2245</v>
      </c>
      <c r="Q30" s="8">
        <v>143149</v>
      </c>
      <c r="R30" s="8">
        <v>153044</v>
      </c>
      <c r="S30" s="8"/>
      <c r="T30" s="8"/>
      <c r="U30" s="8"/>
      <c r="V30" s="8"/>
      <c r="W30" s="8">
        <v>397522</v>
      </c>
      <c r="X30" s="8">
        <v>1193251</v>
      </c>
      <c r="Y30" s="8">
        <v>-795729</v>
      </c>
      <c r="Z30" s="2">
        <v>-66.69</v>
      </c>
      <c r="AA30" s="6">
        <v>1591000</v>
      </c>
    </row>
    <row r="31" spans="1:27" ht="13.5">
      <c r="A31" s="25" t="s">
        <v>55</v>
      </c>
      <c r="B31" s="24"/>
      <c r="C31" s="6">
        <v>6168837</v>
      </c>
      <c r="D31" s="6"/>
      <c r="E31" s="7">
        <v>34410372</v>
      </c>
      <c r="F31" s="8">
        <v>38526544</v>
      </c>
      <c r="G31" s="8">
        <v>189503</v>
      </c>
      <c r="H31" s="8">
        <v>900386</v>
      </c>
      <c r="I31" s="8">
        <v>2053238</v>
      </c>
      <c r="J31" s="8">
        <v>3143127</v>
      </c>
      <c r="K31" s="8">
        <v>3776600</v>
      </c>
      <c r="L31" s="8">
        <v>4103747</v>
      </c>
      <c r="M31" s="8">
        <v>2423312</v>
      </c>
      <c r="N31" s="8">
        <v>10303659</v>
      </c>
      <c r="O31" s="8">
        <v>726537</v>
      </c>
      <c r="P31" s="8">
        <v>1200421</v>
      </c>
      <c r="Q31" s="8">
        <v>2046684</v>
      </c>
      <c r="R31" s="8">
        <v>3973642</v>
      </c>
      <c r="S31" s="8"/>
      <c r="T31" s="8"/>
      <c r="U31" s="8"/>
      <c r="V31" s="8"/>
      <c r="W31" s="8">
        <v>17420428</v>
      </c>
      <c r="X31" s="8">
        <v>28894909</v>
      </c>
      <c r="Y31" s="8">
        <v>-11474481</v>
      </c>
      <c r="Z31" s="2">
        <v>-39.71</v>
      </c>
      <c r="AA31" s="6">
        <v>38526544</v>
      </c>
    </row>
    <row r="32" spans="1:27" ht="13.5">
      <c r="A32" s="25" t="s">
        <v>43</v>
      </c>
      <c r="B32" s="24"/>
      <c r="C32" s="6">
        <v>327695</v>
      </c>
      <c r="D32" s="6"/>
      <c r="E32" s="7"/>
      <c r="F32" s="8">
        <v>4099000</v>
      </c>
      <c r="G32" s="8"/>
      <c r="H32" s="8">
        <v>-24000</v>
      </c>
      <c r="I32" s="8"/>
      <c r="J32" s="8">
        <v>-24000</v>
      </c>
      <c r="K32" s="8"/>
      <c r="L32" s="8">
        <v>231425</v>
      </c>
      <c r="M32" s="8">
        <v>747246</v>
      </c>
      <c r="N32" s="8">
        <v>978671</v>
      </c>
      <c r="O32" s="8"/>
      <c r="P32" s="8"/>
      <c r="Q32" s="8"/>
      <c r="R32" s="8"/>
      <c r="S32" s="8"/>
      <c r="T32" s="8"/>
      <c r="U32" s="8"/>
      <c r="V32" s="8"/>
      <c r="W32" s="8">
        <v>954671</v>
      </c>
      <c r="X32" s="8">
        <v>3074251</v>
      </c>
      <c r="Y32" s="8">
        <v>-2119580</v>
      </c>
      <c r="Z32" s="2">
        <v>-68.95</v>
      </c>
      <c r="AA32" s="6">
        <v>4099000</v>
      </c>
    </row>
    <row r="33" spans="1:27" ht="13.5">
      <c r="A33" s="25" t="s">
        <v>56</v>
      </c>
      <c r="B33" s="24"/>
      <c r="C33" s="6">
        <v>4018684</v>
      </c>
      <c r="D33" s="6"/>
      <c r="E33" s="7">
        <v>36123636</v>
      </c>
      <c r="F33" s="8">
        <v>35104439</v>
      </c>
      <c r="G33" s="8">
        <v>542703</v>
      </c>
      <c r="H33" s="8">
        <v>1254822</v>
      </c>
      <c r="I33" s="8">
        <v>1657111</v>
      </c>
      <c r="J33" s="8">
        <v>3454636</v>
      </c>
      <c r="K33" s="8">
        <v>1973910</v>
      </c>
      <c r="L33" s="8">
        <v>1351803</v>
      </c>
      <c r="M33" s="8">
        <v>2208476</v>
      </c>
      <c r="N33" s="8">
        <v>5534189</v>
      </c>
      <c r="O33" s="8">
        <v>1643647</v>
      </c>
      <c r="P33" s="8">
        <v>1207433</v>
      </c>
      <c r="Q33" s="8">
        <v>1862697</v>
      </c>
      <c r="R33" s="8">
        <v>4713777</v>
      </c>
      <c r="S33" s="8"/>
      <c r="T33" s="8"/>
      <c r="U33" s="8"/>
      <c r="V33" s="8"/>
      <c r="W33" s="8">
        <v>13702602</v>
      </c>
      <c r="X33" s="8">
        <v>26328332</v>
      </c>
      <c r="Y33" s="8">
        <v>-12625730</v>
      </c>
      <c r="Z33" s="2">
        <v>-47.95</v>
      </c>
      <c r="AA33" s="6">
        <v>35104439</v>
      </c>
    </row>
    <row r="34" spans="1:27" ht="13.5">
      <c r="A34" s="23" t="s">
        <v>57</v>
      </c>
      <c r="B34" s="29"/>
      <c r="C34" s="6">
        <v>54934381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74789254</v>
      </c>
      <c r="D35" s="33">
        <f>SUM(D24:D34)</f>
        <v>0</v>
      </c>
      <c r="E35" s="34">
        <f t="shared" si="1"/>
        <v>196137503</v>
      </c>
      <c r="F35" s="35">
        <f t="shared" si="1"/>
        <v>188294518</v>
      </c>
      <c r="G35" s="35">
        <f t="shared" si="1"/>
        <v>6964149</v>
      </c>
      <c r="H35" s="35">
        <f t="shared" si="1"/>
        <v>8169257</v>
      </c>
      <c r="I35" s="35">
        <f t="shared" si="1"/>
        <v>9997588</v>
      </c>
      <c r="J35" s="35">
        <f t="shared" si="1"/>
        <v>25130994</v>
      </c>
      <c r="K35" s="35">
        <f t="shared" si="1"/>
        <v>12023249</v>
      </c>
      <c r="L35" s="35">
        <f t="shared" si="1"/>
        <v>11914187</v>
      </c>
      <c r="M35" s="35">
        <f t="shared" si="1"/>
        <v>6334247</v>
      </c>
      <c r="N35" s="35">
        <f t="shared" si="1"/>
        <v>30271683</v>
      </c>
      <c r="O35" s="35">
        <f t="shared" si="1"/>
        <v>2384764</v>
      </c>
      <c r="P35" s="35">
        <f t="shared" si="1"/>
        <v>8848517</v>
      </c>
      <c r="Q35" s="35">
        <f t="shared" si="1"/>
        <v>11916302</v>
      </c>
      <c r="R35" s="35">
        <f t="shared" si="1"/>
        <v>23149583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78552260</v>
      </c>
      <c r="X35" s="35">
        <f t="shared" si="1"/>
        <v>141220879</v>
      </c>
      <c r="Y35" s="35">
        <f t="shared" si="1"/>
        <v>-62668619</v>
      </c>
      <c r="Z35" s="36">
        <f>+IF(X35&lt;&gt;0,+(Y35/X35)*100,0)</f>
        <v>-44.37631279720331</v>
      </c>
      <c r="AA35" s="33">
        <f>SUM(AA24:AA34)</f>
        <v>188294518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-73413044</v>
      </c>
      <c r="D37" s="46">
        <f>+D21-D35</f>
        <v>0</v>
      </c>
      <c r="E37" s="47">
        <f t="shared" si="2"/>
        <v>11215649</v>
      </c>
      <c r="F37" s="48">
        <f t="shared" si="2"/>
        <v>21823634</v>
      </c>
      <c r="G37" s="48">
        <f t="shared" si="2"/>
        <v>44354229</v>
      </c>
      <c r="H37" s="48">
        <f t="shared" si="2"/>
        <v>-8062333</v>
      </c>
      <c r="I37" s="48">
        <f t="shared" si="2"/>
        <v>-8483810</v>
      </c>
      <c r="J37" s="48">
        <f t="shared" si="2"/>
        <v>27808086</v>
      </c>
      <c r="K37" s="48">
        <f t="shared" si="2"/>
        <v>-10608893</v>
      </c>
      <c r="L37" s="48">
        <f t="shared" si="2"/>
        <v>-10709687</v>
      </c>
      <c r="M37" s="48">
        <f t="shared" si="2"/>
        <v>-6275853</v>
      </c>
      <c r="N37" s="48">
        <f t="shared" si="2"/>
        <v>-27594433</v>
      </c>
      <c r="O37" s="48">
        <f t="shared" si="2"/>
        <v>-1232974</v>
      </c>
      <c r="P37" s="48">
        <f t="shared" si="2"/>
        <v>-7656428</v>
      </c>
      <c r="Q37" s="48">
        <f t="shared" si="2"/>
        <v>19999913</v>
      </c>
      <c r="R37" s="48">
        <f t="shared" si="2"/>
        <v>11110511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11324164</v>
      </c>
      <c r="X37" s="48">
        <f>IF(F21=F35,0,X21-X35)</f>
        <v>16367726</v>
      </c>
      <c r="Y37" s="48">
        <f t="shared" si="2"/>
        <v>-5043562</v>
      </c>
      <c r="Z37" s="49">
        <f>+IF(X37&lt;&gt;0,+(Y37/X37)*100,0)</f>
        <v>-30.814066657762968</v>
      </c>
      <c r="AA37" s="46">
        <f>+AA21-AA35</f>
        <v>21823634</v>
      </c>
    </row>
    <row r="38" spans="1:27" ht="22.5" customHeight="1">
      <c r="A38" s="50" t="s">
        <v>60</v>
      </c>
      <c r="B38" s="29"/>
      <c r="C38" s="6">
        <v>9383746</v>
      </c>
      <c r="D38" s="6"/>
      <c r="E38" s="7">
        <v>57164000</v>
      </c>
      <c r="F38" s="8">
        <v>77632767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58224573</v>
      </c>
      <c r="Y38" s="8">
        <v>-58224573</v>
      </c>
      <c r="Z38" s="2">
        <v>-100</v>
      </c>
      <c r="AA38" s="6">
        <v>77632767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-64029298</v>
      </c>
      <c r="D41" s="56">
        <f>SUM(D37:D40)</f>
        <v>0</v>
      </c>
      <c r="E41" s="57">
        <f t="shared" si="3"/>
        <v>68379649</v>
      </c>
      <c r="F41" s="58">
        <f t="shared" si="3"/>
        <v>99456401</v>
      </c>
      <c r="G41" s="58">
        <f t="shared" si="3"/>
        <v>44354229</v>
      </c>
      <c r="H41" s="58">
        <f t="shared" si="3"/>
        <v>-8062333</v>
      </c>
      <c r="I41" s="58">
        <f t="shared" si="3"/>
        <v>-8483810</v>
      </c>
      <c r="J41" s="58">
        <f t="shared" si="3"/>
        <v>27808086</v>
      </c>
      <c r="K41" s="58">
        <f t="shared" si="3"/>
        <v>-10608893</v>
      </c>
      <c r="L41" s="58">
        <f t="shared" si="3"/>
        <v>-10709687</v>
      </c>
      <c r="M41" s="58">
        <f t="shared" si="3"/>
        <v>-6275853</v>
      </c>
      <c r="N41" s="58">
        <f t="shared" si="3"/>
        <v>-27594433</v>
      </c>
      <c r="O41" s="58">
        <f t="shared" si="3"/>
        <v>-1232974</v>
      </c>
      <c r="P41" s="58">
        <f t="shared" si="3"/>
        <v>-7656428</v>
      </c>
      <c r="Q41" s="58">
        <f t="shared" si="3"/>
        <v>19999913</v>
      </c>
      <c r="R41" s="58">
        <f t="shared" si="3"/>
        <v>11110511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11324164</v>
      </c>
      <c r="X41" s="58">
        <f t="shared" si="3"/>
        <v>74592299</v>
      </c>
      <c r="Y41" s="58">
        <f t="shared" si="3"/>
        <v>-63268135</v>
      </c>
      <c r="Z41" s="59">
        <f>+IF(X41&lt;&gt;0,+(Y41/X41)*100,0)</f>
        <v>-84.81858831030264</v>
      </c>
      <c r="AA41" s="56">
        <f>SUM(AA37:AA40)</f>
        <v>99456401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-64029298</v>
      </c>
      <c r="D43" s="64">
        <f>+D41-D42</f>
        <v>0</v>
      </c>
      <c r="E43" s="65">
        <f t="shared" si="4"/>
        <v>68379649</v>
      </c>
      <c r="F43" s="66">
        <f t="shared" si="4"/>
        <v>99456401</v>
      </c>
      <c r="G43" s="66">
        <f t="shared" si="4"/>
        <v>44354229</v>
      </c>
      <c r="H43" s="66">
        <f t="shared" si="4"/>
        <v>-8062333</v>
      </c>
      <c r="I43" s="66">
        <f t="shared" si="4"/>
        <v>-8483810</v>
      </c>
      <c r="J43" s="66">
        <f t="shared" si="4"/>
        <v>27808086</v>
      </c>
      <c r="K43" s="66">
        <f t="shared" si="4"/>
        <v>-10608893</v>
      </c>
      <c r="L43" s="66">
        <f t="shared" si="4"/>
        <v>-10709687</v>
      </c>
      <c r="M43" s="66">
        <f t="shared" si="4"/>
        <v>-6275853</v>
      </c>
      <c r="N43" s="66">
        <f t="shared" si="4"/>
        <v>-27594433</v>
      </c>
      <c r="O43" s="66">
        <f t="shared" si="4"/>
        <v>-1232974</v>
      </c>
      <c r="P43" s="66">
        <f t="shared" si="4"/>
        <v>-7656428</v>
      </c>
      <c r="Q43" s="66">
        <f t="shared" si="4"/>
        <v>19999913</v>
      </c>
      <c r="R43" s="66">
        <f t="shared" si="4"/>
        <v>11110511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11324164</v>
      </c>
      <c r="X43" s="66">
        <f t="shared" si="4"/>
        <v>74592299</v>
      </c>
      <c r="Y43" s="66">
        <f t="shared" si="4"/>
        <v>-63268135</v>
      </c>
      <c r="Z43" s="67">
        <f>+IF(X43&lt;&gt;0,+(Y43/X43)*100,0)</f>
        <v>-84.81858831030264</v>
      </c>
      <c r="AA43" s="64">
        <f>+AA41-AA42</f>
        <v>99456401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-64029298</v>
      </c>
      <c r="D45" s="56">
        <f>SUM(D43:D44)</f>
        <v>0</v>
      </c>
      <c r="E45" s="57">
        <f t="shared" si="5"/>
        <v>68379649</v>
      </c>
      <c r="F45" s="58">
        <f t="shared" si="5"/>
        <v>99456401</v>
      </c>
      <c r="G45" s="58">
        <f t="shared" si="5"/>
        <v>44354229</v>
      </c>
      <c r="H45" s="58">
        <f t="shared" si="5"/>
        <v>-8062333</v>
      </c>
      <c r="I45" s="58">
        <f t="shared" si="5"/>
        <v>-8483810</v>
      </c>
      <c r="J45" s="58">
        <f t="shared" si="5"/>
        <v>27808086</v>
      </c>
      <c r="K45" s="58">
        <f t="shared" si="5"/>
        <v>-10608893</v>
      </c>
      <c r="L45" s="58">
        <f t="shared" si="5"/>
        <v>-10709687</v>
      </c>
      <c r="M45" s="58">
        <f t="shared" si="5"/>
        <v>-6275853</v>
      </c>
      <c r="N45" s="58">
        <f t="shared" si="5"/>
        <v>-27594433</v>
      </c>
      <c r="O45" s="58">
        <f t="shared" si="5"/>
        <v>-1232974</v>
      </c>
      <c r="P45" s="58">
        <f t="shared" si="5"/>
        <v>-7656428</v>
      </c>
      <c r="Q45" s="58">
        <f t="shared" si="5"/>
        <v>19999913</v>
      </c>
      <c r="R45" s="58">
        <f t="shared" si="5"/>
        <v>11110511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11324164</v>
      </c>
      <c r="X45" s="58">
        <f t="shared" si="5"/>
        <v>74592299</v>
      </c>
      <c r="Y45" s="58">
        <f t="shared" si="5"/>
        <v>-63268135</v>
      </c>
      <c r="Z45" s="59">
        <f>+IF(X45&lt;&gt;0,+(Y45/X45)*100,0)</f>
        <v>-84.81858831030264</v>
      </c>
      <c r="AA45" s="56">
        <f>SUM(AA43:AA44)</f>
        <v>99456401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-64029298</v>
      </c>
      <c r="D47" s="71">
        <f>SUM(D45:D46)</f>
        <v>0</v>
      </c>
      <c r="E47" s="72">
        <f t="shared" si="6"/>
        <v>68379649</v>
      </c>
      <c r="F47" s="73">
        <f t="shared" si="6"/>
        <v>99456401</v>
      </c>
      <c r="G47" s="73">
        <f t="shared" si="6"/>
        <v>44354229</v>
      </c>
      <c r="H47" s="74">
        <f t="shared" si="6"/>
        <v>-8062333</v>
      </c>
      <c r="I47" s="74">
        <f t="shared" si="6"/>
        <v>-8483810</v>
      </c>
      <c r="J47" s="74">
        <f t="shared" si="6"/>
        <v>27808086</v>
      </c>
      <c r="K47" s="74">
        <f t="shared" si="6"/>
        <v>-10608893</v>
      </c>
      <c r="L47" s="74">
        <f t="shared" si="6"/>
        <v>-10709687</v>
      </c>
      <c r="M47" s="73">
        <f t="shared" si="6"/>
        <v>-6275853</v>
      </c>
      <c r="N47" s="73">
        <f t="shared" si="6"/>
        <v>-27594433</v>
      </c>
      <c r="O47" s="74">
        <f t="shared" si="6"/>
        <v>-1232974</v>
      </c>
      <c r="P47" s="74">
        <f t="shared" si="6"/>
        <v>-7656428</v>
      </c>
      <c r="Q47" s="74">
        <f t="shared" si="6"/>
        <v>19999913</v>
      </c>
      <c r="R47" s="74">
        <f t="shared" si="6"/>
        <v>11110511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11324164</v>
      </c>
      <c r="X47" s="74">
        <f t="shared" si="6"/>
        <v>74592299</v>
      </c>
      <c r="Y47" s="74">
        <f t="shared" si="6"/>
        <v>-63268135</v>
      </c>
      <c r="Z47" s="75">
        <f>+IF(X47&lt;&gt;0,+(Y47/X47)*100,0)</f>
        <v>-84.81858831030264</v>
      </c>
      <c r="AA47" s="76">
        <f>SUM(AA45:AA46)</f>
        <v>99456401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258845</v>
      </c>
      <c r="D5" s="6"/>
      <c r="E5" s="7">
        <v>40992661</v>
      </c>
      <c r="F5" s="8">
        <v>41891525</v>
      </c>
      <c r="G5" s="8">
        <v>35614416</v>
      </c>
      <c r="H5" s="8">
        <v>-9993</v>
      </c>
      <c r="I5" s="8">
        <v>-156051</v>
      </c>
      <c r="J5" s="8">
        <v>35448372</v>
      </c>
      <c r="K5" s="8">
        <v>-497180</v>
      </c>
      <c r="L5" s="8">
        <v>986</v>
      </c>
      <c r="M5" s="8">
        <v>-44626</v>
      </c>
      <c r="N5" s="8">
        <v>-540820</v>
      </c>
      <c r="O5" s="8"/>
      <c r="P5" s="8">
        <v>-26291</v>
      </c>
      <c r="Q5" s="8">
        <v>-1655</v>
      </c>
      <c r="R5" s="8">
        <v>-27946</v>
      </c>
      <c r="S5" s="8"/>
      <c r="T5" s="8"/>
      <c r="U5" s="8"/>
      <c r="V5" s="8"/>
      <c r="W5" s="8">
        <v>34879606</v>
      </c>
      <c r="X5" s="8">
        <v>31418640</v>
      </c>
      <c r="Y5" s="8">
        <v>3460966</v>
      </c>
      <c r="Z5" s="2">
        <v>11.02</v>
      </c>
      <c r="AA5" s="6">
        <v>41891525</v>
      </c>
    </row>
    <row r="6" spans="1:27" ht="13.5">
      <c r="A6" s="23" t="s">
        <v>32</v>
      </c>
      <c r="B6" s="24"/>
      <c r="C6" s="6">
        <v>7076896</v>
      </c>
      <c r="D6" s="6"/>
      <c r="E6" s="7">
        <v>130358078</v>
      </c>
      <c r="F6" s="8">
        <v>125974414</v>
      </c>
      <c r="G6" s="8">
        <v>6934546</v>
      </c>
      <c r="H6" s="8">
        <v>9558993</v>
      </c>
      <c r="I6" s="8">
        <v>7713735</v>
      </c>
      <c r="J6" s="8">
        <v>24207274</v>
      </c>
      <c r="K6" s="8">
        <v>9269774</v>
      </c>
      <c r="L6" s="8">
        <v>12183845</v>
      </c>
      <c r="M6" s="8">
        <v>6419703</v>
      </c>
      <c r="N6" s="8">
        <v>27873322</v>
      </c>
      <c r="O6" s="8">
        <v>9391126</v>
      </c>
      <c r="P6" s="8">
        <v>8419566</v>
      </c>
      <c r="Q6" s="8">
        <v>6349678</v>
      </c>
      <c r="R6" s="8">
        <v>24160370</v>
      </c>
      <c r="S6" s="8"/>
      <c r="T6" s="8"/>
      <c r="U6" s="8"/>
      <c r="V6" s="8"/>
      <c r="W6" s="8">
        <v>76240966</v>
      </c>
      <c r="X6" s="8">
        <v>94480785</v>
      </c>
      <c r="Y6" s="8">
        <v>-18239819</v>
      </c>
      <c r="Z6" s="2">
        <v>-19.31</v>
      </c>
      <c r="AA6" s="6">
        <v>125974414</v>
      </c>
    </row>
    <row r="7" spans="1:27" ht="13.5">
      <c r="A7" s="25" t="s">
        <v>33</v>
      </c>
      <c r="B7" s="24"/>
      <c r="C7" s="6">
        <v>134896</v>
      </c>
      <c r="D7" s="6"/>
      <c r="E7" s="7">
        <v>27626059</v>
      </c>
      <c r="F7" s="8">
        <v>36101852</v>
      </c>
      <c r="G7" s="8">
        <v>2837689</v>
      </c>
      <c r="H7" s="8">
        <v>3835248</v>
      </c>
      <c r="I7" s="8">
        <v>4985315</v>
      </c>
      <c r="J7" s="8">
        <v>11658252</v>
      </c>
      <c r="K7" s="8">
        <v>1059662</v>
      </c>
      <c r="L7" s="8">
        <v>3194959</v>
      </c>
      <c r="M7" s="8">
        <v>3511303</v>
      </c>
      <c r="N7" s="8">
        <v>7765924</v>
      </c>
      <c r="O7" s="8">
        <v>2616388</v>
      </c>
      <c r="P7" s="8">
        <v>2202391</v>
      </c>
      <c r="Q7" s="8">
        <v>3156699</v>
      </c>
      <c r="R7" s="8">
        <v>7975478</v>
      </c>
      <c r="S7" s="8"/>
      <c r="T7" s="8"/>
      <c r="U7" s="8"/>
      <c r="V7" s="8"/>
      <c r="W7" s="8">
        <v>27399654</v>
      </c>
      <c r="X7" s="8">
        <v>27076383</v>
      </c>
      <c r="Y7" s="8">
        <v>323271</v>
      </c>
      <c r="Z7" s="2">
        <v>1.19</v>
      </c>
      <c r="AA7" s="6">
        <v>36101852</v>
      </c>
    </row>
    <row r="8" spans="1:27" ht="13.5">
      <c r="A8" s="25" t="s">
        <v>34</v>
      </c>
      <c r="B8" s="24"/>
      <c r="C8" s="6">
        <v>993321</v>
      </c>
      <c r="D8" s="6"/>
      <c r="E8" s="7">
        <v>16390433</v>
      </c>
      <c r="F8" s="8">
        <v>26166582</v>
      </c>
      <c r="G8" s="8">
        <v>8431083</v>
      </c>
      <c r="H8" s="8">
        <v>1378681</v>
      </c>
      <c r="I8" s="8">
        <v>1377849</v>
      </c>
      <c r="J8" s="8">
        <v>11187613</v>
      </c>
      <c r="K8" s="8">
        <v>1377918</v>
      </c>
      <c r="L8" s="8">
        <v>1119640</v>
      </c>
      <c r="M8" s="8">
        <v>1399198</v>
      </c>
      <c r="N8" s="8">
        <v>3896756</v>
      </c>
      <c r="O8" s="8">
        <v>1372781</v>
      </c>
      <c r="P8" s="8">
        <v>1310118</v>
      </c>
      <c r="Q8" s="8">
        <v>1388018</v>
      </c>
      <c r="R8" s="8">
        <v>4070917</v>
      </c>
      <c r="S8" s="8"/>
      <c r="T8" s="8"/>
      <c r="U8" s="8"/>
      <c r="V8" s="8"/>
      <c r="W8" s="8">
        <v>19155286</v>
      </c>
      <c r="X8" s="8">
        <v>19624932</v>
      </c>
      <c r="Y8" s="8">
        <v>-469646</v>
      </c>
      <c r="Z8" s="2">
        <v>-2.39</v>
      </c>
      <c r="AA8" s="6">
        <v>26166582</v>
      </c>
    </row>
    <row r="9" spans="1:27" ht="13.5">
      <c r="A9" s="25" t="s">
        <v>35</v>
      </c>
      <c r="B9" s="24"/>
      <c r="C9" s="6">
        <v>1136346</v>
      </c>
      <c r="D9" s="6"/>
      <c r="E9" s="7">
        <v>22906516</v>
      </c>
      <c r="F9" s="8">
        <v>22141012</v>
      </c>
      <c r="G9" s="8">
        <v>7530656</v>
      </c>
      <c r="H9" s="8">
        <v>1685746</v>
      </c>
      <c r="I9" s="8">
        <v>1687196</v>
      </c>
      <c r="J9" s="8">
        <v>10903598</v>
      </c>
      <c r="K9" s="8">
        <v>1628114</v>
      </c>
      <c r="L9" s="8">
        <v>1692824</v>
      </c>
      <c r="M9" s="8">
        <v>1696210</v>
      </c>
      <c r="N9" s="8">
        <v>5017148</v>
      </c>
      <c r="O9" s="8">
        <v>1697173</v>
      </c>
      <c r="P9" s="8">
        <v>1697402</v>
      </c>
      <c r="Q9" s="8">
        <v>1698823</v>
      </c>
      <c r="R9" s="8">
        <v>5093398</v>
      </c>
      <c r="S9" s="8"/>
      <c r="T9" s="8"/>
      <c r="U9" s="8"/>
      <c r="V9" s="8"/>
      <c r="W9" s="8">
        <v>21014144</v>
      </c>
      <c r="X9" s="8">
        <v>16605765</v>
      </c>
      <c r="Y9" s="8">
        <v>4408379</v>
      </c>
      <c r="Z9" s="2">
        <v>26.55</v>
      </c>
      <c r="AA9" s="6">
        <v>22141012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53215</v>
      </c>
      <c r="D11" s="6"/>
      <c r="E11" s="7">
        <v>929460</v>
      </c>
      <c r="F11" s="8">
        <v>929460</v>
      </c>
      <c r="G11" s="8">
        <v>231288</v>
      </c>
      <c r="H11" s="8">
        <v>53395</v>
      </c>
      <c r="I11" s="8">
        <v>52706</v>
      </c>
      <c r="J11" s="8">
        <v>337389</v>
      </c>
      <c r="K11" s="8">
        <v>68981</v>
      </c>
      <c r="L11" s="8">
        <v>52721</v>
      </c>
      <c r="M11" s="8">
        <v>39119</v>
      </c>
      <c r="N11" s="8">
        <v>160821</v>
      </c>
      <c r="O11" s="8">
        <v>35383</v>
      </c>
      <c r="P11" s="8">
        <v>42957</v>
      </c>
      <c r="Q11" s="8">
        <v>38742</v>
      </c>
      <c r="R11" s="8">
        <v>117082</v>
      </c>
      <c r="S11" s="8"/>
      <c r="T11" s="8"/>
      <c r="U11" s="8"/>
      <c r="V11" s="8"/>
      <c r="W11" s="8">
        <v>615292</v>
      </c>
      <c r="X11" s="8">
        <v>697104</v>
      </c>
      <c r="Y11" s="8">
        <v>-81812</v>
      </c>
      <c r="Z11" s="2">
        <v>-11.74</v>
      </c>
      <c r="AA11" s="6">
        <v>929460</v>
      </c>
    </row>
    <row r="12" spans="1:27" ht="13.5">
      <c r="A12" s="25" t="s">
        <v>37</v>
      </c>
      <c r="B12" s="29"/>
      <c r="C12" s="6">
        <v>42927</v>
      </c>
      <c r="D12" s="6"/>
      <c r="E12" s="7">
        <v>3268158</v>
      </c>
      <c r="F12" s="8">
        <v>3268158</v>
      </c>
      <c r="G12" s="8">
        <v>70707</v>
      </c>
      <c r="H12" s="8">
        <v>79121</v>
      </c>
      <c r="I12" s="8">
        <v>105628</v>
      </c>
      <c r="J12" s="8">
        <v>255456</v>
      </c>
      <c r="K12" s="8">
        <v>38839</v>
      </c>
      <c r="L12" s="8">
        <v>12966</v>
      </c>
      <c r="M12" s="8">
        <v>7290</v>
      </c>
      <c r="N12" s="8">
        <v>59095</v>
      </c>
      <c r="O12" s="8">
        <v>38313</v>
      </c>
      <c r="P12" s="8">
        <v>11269</v>
      </c>
      <c r="Q12" s="8">
        <v>8489</v>
      </c>
      <c r="R12" s="8">
        <v>58071</v>
      </c>
      <c r="S12" s="8"/>
      <c r="T12" s="8"/>
      <c r="U12" s="8"/>
      <c r="V12" s="8"/>
      <c r="W12" s="8">
        <v>372622</v>
      </c>
      <c r="X12" s="8">
        <v>2451114</v>
      </c>
      <c r="Y12" s="8">
        <v>-2078492</v>
      </c>
      <c r="Z12" s="2">
        <v>-84.8</v>
      </c>
      <c r="AA12" s="6">
        <v>3268158</v>
      </c>
    </row>
    <row r="13" spans="1:27" ht="13.5">
      <c r="A13" s="23" t="s">
        <v>38</v>
      </c>
      <c r="B13" s="29"/>
      <c r="C13" s="6">
        <v>181222</v>
      </c>
      <c r="D13" s="6"/>
      <c r="E13" s="7">
        <v>7216735</v>
      </c>
      <c r="F13" s="8">
        <v>7644680</v>
      </c>
      <c r="G13" s="8">
        <v>428185</v>
      </c>
      <c r="H13" s="8">
        <v>534322</v>
      </c>
      <c r="I13" s="8">
        <v>637024</v>
      </c>
      <c r="J13" s="8">
        <v>1599531</v>
      </c>
      <c r="K13" s="8">
        <v>710009</v>
      </c>
      <c r="L13" s="8">
        <v>655264</v>
      </c>
      <c r="M13" s="8">
        <v>700585</v>
      </c>
      <c r="N13" s="8">
        <v>2065858</v>
      </c>
      <c r="O13" s="8">
        <v>706391</v>
      </c>
      <c r="P13" s="8">
        <v>683325</v>
      </c>
      <c r="Q13" s="8">
        <v>651237</v>
      </c>
      <c r="R13" s="8">
        <v>2040953</v>
      </c>
      <c r="S13" s="8"/>
      <c r="T13" s="8"/>
      <c r="U13" s="8"/>
      <c r="V13" s="8"/>
      <c r="W13" s="8">
        <v>5706342</v>
      </c>
      <c r="X13" s="8">
        <v>5733513</v>
      </c>
      <c r="Y13" s="8">
        <v>-27171</v>
      </c>
      <c r="Z13" s="2">
        <v>-0.47</v>
      </c>
      <c r="AA13" s="6">
        <v>7644680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11350</v>
      </c>
      <c r="F15" s="8">
        <v>31350</v>
      </c>
      <c r="G15" s="8">
        <v>500</v>
      </c>
      <c r="H15" s="8">
        <v>16567</v>
      </c>
      <c r="I15" s="8">
        <v>620</v>
      </c>
      <c r="J15" s="8">
        <v>17687</v>
      </c>
      <c r="K15" s="8">
        <v>2240</v>
      </c>
      <c r="L15" s="8">
        <v>1490</v>
      </c>
      <c r="M15" s="8">
        <v>1120</v>
      </c>
      <c r="N15" s="8">
        <v>4850</v>
      </c>
      <c r="O15" s="8"/>
      <c r="P15" s="8">
        <v>620</v>
      </c>
      <c r="Q15" s="8">
        <v>7470</v>
      </c>
      <c r="R15" s="8">
        <v>8090</v>
      </c>
      <c r="S15" s="8"/>
      <c r="T15" s="8"/>
      <c r="U15" s="8"/>
      <c r="V15" s="8"/>
      <c r="W15" s="8">
        <v>30627</v>
      </c>
      <c r="X15" s="8">
        <v>23508</v>
      </c>
      <c r="Y15" s="8">
        <v>7119</v>
      </c>
      <c r="Z15" s="2">
        <v>30.28</v>
      </c>
      <c r="AA15" s="6">
        <v>31350</v>
      </c>
    </row>
    <row r="16" spans="1:27" ht="13.5">
      <c r="A16" s="23" t="s">
        <v>41</v>
      </c>
      <c r="B16" s="29"/>
      <c r="C16" s="6">
        <v>142782</v>
      </c>
      <c r="D16" s="6"/>
      <c r="E16" s="7">
        <v>1652189</v>
      </c>
      <c r="F16" s="8">
        <v>1652189</v>
      </c>
      <c r="G16" s="8">
        <v>94312</v>
      </c>
      <c r="H16" s="8">
        <v>118349</v>
      </c>
      <c r="I16" s="8">
        <v>104254</v>
      </c>
      <c r="J16" s="8">
        <v>316915</v>
      </c>
      <c r="K16" s="8">
        <v>78611</v>
      </c>
      <c r="L16" s="8">
        <v>93067</v>
      </c>
      <c r="M16" s="8">
        <v>44972</v>
      </c>
      <c r="N16" s="8">
        <v>216650</v>
      </c>
      <c r="O16" s="8">
        <v>72495</v>
      </c>
      <c r="P16" s="8">
        <v>56967</v>
      </c>
      <c r="Q16" s="8">
        <v>63622</v>
      </c>
      <c r="R16" s="8">
        <v>193084</v>
      </c>
      <c r="S16" s="8"/>
      <c r="T16" s="8"/>
      <c r="U16" s="8"/>
      <c r="V16" s="8"/>
      <c r="W16" s="8">
        <v>726649</v>
      </c>
      <c r="X16" s="8">
        <v>1239147</v>
      </c>
      <c r="Y16" s="8">
        <v>-512498</v>
      </c>
      <c r="Z16" s="2">
        <v>-41.36</v>
      </c>
      <c r="AA16" s="6">
        <v>1652189</v>
      </c>
    </row>
    <row r="17" spans="1:27" ht="13.5">
      <c r="A17" s="23" t="s">
        <v>42</v>
      </c>
      <c r="B17" s="29"/>
      <c r="C17" s="6">
        <v>629384</v>
      </c>
      <c r="D17" s="6"/>
      <c r="E17" s="7">
        <v>3668140</v>
      </c>
      <c r="F17" s="8">
        <v>3668140</v>
      </c>
      <c r="G17" s="8">
        <v>623630</v>
      </c>
      <c r="H17" s="8">
        <v>888634</v>
      </c>
      <c r="I17" s="8">
        <v>-240021</v>
      </c>
      <c r="J17" s="8">
        <v>1272243</v>
      </c>
      <c r="K17" s="8">
        <v>-75785</v>
      </c>
      <c r="L17" s="8">
        <v>5004</v>
      </c>
      <c r="M17" s="8">
        <v>477557</v>
      </c>
      <c r="N17" s="8">
        <v>406776</v>
      </c>
      <c r="O17" s="8">
        <v>278538</v>
      </c>
      <c r="P17" s="8">
        <v>298336</v>
      </c>
      <c r="Q17" s="8">
        <v>-1515</v>
      </c>
      <c r="R17" s="8">
        <v>575359</v>
      </c>
      <c r="S17" s="8"/>
      <c r="T17" s="8"/>
      <c r="U17" s="8"/>
      <c r="V17" s="8"/>
      <c r="W17" s="8">
        <v>2254378</v>
      </c>
      <c r="X17" s="8">
        <v>2751111</v>
      </c>
      <c r="Y17" s="8">
        <v>-496733</v>
      </c>
      <c r="Z17" s="2">
        <v>-18.06</v>
      </c>
      <c r="AA17" s="6">
        <v>3668140</v>
      </c>
    </row>
    <row r="18" spans="1:27" ht="13.5">
      <c r="A18" s="23" t="s">
        <v>43</v>
      </c>
      <c r="B18" s="29"/>
      <c r="C18" s="6">
        <v>557282</v>
      </c>
      <c r="D18" s="6"/>
      <c r="E18" s="7">
        <v>102332056</v>
      </c>
      <c r="F18" s="8">
        <v>109193576</v>
      </c>
      <c r="G18" s="8">
        <v>37864915</v>
      </c>
      <c r="H18" s="8">
        <v>6620974</v>
      </c>
      <c r="I18" s="8">
        <v>296996</v>
      </c>
      <c r="J18" s="8">
        <v>44782885</v>
      </c>
      <c r="K18" s="8">
        <v>67542</v>
      </c>
      <c r="L18" s="8">
        <v>1039550</v>
      </c>
      <c r="M18" s="8">
        <v>30205219</v>
      </c>
      <c r="N18" s="8">
        <v>31312311</v>
      </c>
      <c r="O18" s="8">
        <v>9954</v>
      </c>
      <c r="P18" s="8">
        <v>1165870</v>
      </c>
      <c r="Q18" s="8">
        <v>30448036</v>
      </c>
      <c r="R18" s="8">
        <v>31623860</v>
      </c>
      <c r="S18" s="8"/>
      <c r="T18" s="8"/>
      <c r="U18" s="8"/>
      <c r="V18" s="8"/>
      <c r="W18" s="8">
        <v>107719056</v>
      </c>
      <c r="X18" s="8">
        <v>81895158</v>
      </c>
      <c r="Y18" s="8">
        <v>25823898</v>
      </c>
      <c r="Z18" s="2">
        <v>31.53</v>
      </c>
      <c r="AA18" s="6">
        <v>109193576</v>
      </c>
    </row>
    <row r="19" spans="1:27" ht="13.5">
      <c r="A19" s="23" t="s">
        <v>44</v>
      </c>
      <c r="B19" s="29"/>
      <c r="C19" s="6">
        <v>3277052</v>
      </c>
      <c r="D19" s="6"/>
      <c r="E19" s="7">
        <v>2041394</v>
      </c>
      <c r="F19" s="26">
        <v>12134494</v>
      </c>
      <c r="G19" s="26">
        <v>105411</v>
      </c>
      <c r="H19" s="26">
        <v>200305</v>
      </c>
      <c r="I19" s="26">
        <v>157664</v>
      </c>
      <c r="J19" s="26">
        <v>463380</v>
      </c>
      <c r="K19" s="26">
        <v>106829</v>
      </c>
      <c r="L19" s="26">
        <v>112433</v>
      </c>
      <c r="M19" s="26">
        <v>108590</v>
      </c>
      <c r="N19" s="26">
        <v>327852</v>
      </c>
      <c r="O19" s="26">
        <v>92413</v>
      </c>
      <c r="P19" s="26">
        <v>95596</v>
      </c>
      <c r="Q19" s="26">
        <v>88323</v>
      </c>
      <c r="R19" s="26">
        <v>276332</v>
      </c>
      <c r="S19" s="26"/>
      <c r="T19" s="26"/>
      <c r="U19" s="26"/>
      <c r="V19" s="26"/>
      <c r="W19" s="26">
        <v>1067564</v>
      </c>
      <c r="X19" s="26">
        <v>9100917</v>
      </c>
      <c r="Y19" s="26">
        <v>-8033353</v>
      </c>
      <c r="Z19" s="27">
        <v>-88.27</v>
      </c>
      <c r="AA19" s="28">
        <v>12134494</v>
      </c>
    </row>
    <row r="20" spans="1:27" ht="13.5">
      <c r="A20" s="23" t="s">
        <v>45</v>
      </c>
      <c r="B20" s="29"/>
      <c r="C20" s="6">
        <v>81358</v>
      </c>
      <c r="D20" s="6"/>
      <c r="E20" s="7">
        <v>100</v>
      </c>
      <c r="F20" s="8"/>
      <c r="G20" s="8">
        <v>792107</v>
      </c>
      <c r="H20" s="8"/>
      <c r="I20" s="30"/>
      <c r="J20" s="8">
        <v>792107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792107</v>
      </c>
      <c r="X20" s="8"/>
      <c r="Y20" s="8">
        <v>792107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14565526</v>
      </c>
      <c r="D21" s="33">
        <f t="shared" si="0"/>
        <v>0</v>
      </c>
      <c r="E21" s="34">
        <f t="shared" si="0"/>
        <v>359393329</v>
      </c>
      <c r="F21" s="35">
        <f t="shared" si="0"/>
        <v>390797432</v>
      </c>
      <c r="G21" s="35">
        <f t="shared" si="0"/>
        <v>101559445</v>
      </c>
      <c r="H21" s="35">
        <f t="shared" si="0"/>
        <v>24960342</v>
      </c>
      <c r="I21" s="35">
        <f t="shared" si="0"/>
        <v>16722915</v>
      </c>
      <c r="J21" s="35">
        <f t="shared" si="0"/>
        <v>143242702</v>
      </c>
      <c r="K21" s="35">
        <f t="shared" si="0"/>
        <v>13835554</v>
      </c>
      <c r="L21" s="35">
        <f t="shared" si="0"/>
        <v>20164749</v>
      </c>
      <c r="M21" s="35">
        <f t="shared" si="0"/>
        <v>44566240</v>
      </c>
      <c r="N21" s="35">
        <f t="shared" si="0"/>
        <v>78566543</v>
      </c>
      <c r="O21" s="35">
        <f t="shared" si="0"/>
        <v>16310955</v>
      </c>
      <c r="P21" s="35">
        <f t="shared" si="0"/>
        <v>15958126</v>
      </c>
      <c r="Q21" s="35">
        <f t="shared" si="0"/>
        <v>43895967</v>
      </c>
      <c r="R21" s="35">
        <f t="shared" si="0"/>
        <v>76165048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297974293</v>
      </c>
      <c r="X21" s="35">
        <f t="shared" si="0"/>
        <v>293098077</v>
      </c>
      <c r="Y21" s="35">
        <f t="shared" si="0"/>
        <v>4876216</v>
      </c>
      <c r="Z21" s="36">
        <f>+IF(X21&lt;&gt;0,+(Y21/X21)*100,0)</f>
        <v>1.6636806525346122</v>
      </c>
      <c r="AA21" s="33">
        <f>SUM(AA5:AA20)</f>
        <v>390797432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30292565</v>
      </c>
      <c r="D24" s="6"/>
      <c r="E24" s="7">
        <v>156806863</v>
      </c>
      <c r="F24" s="8">
        <v>158100942</v>
      </c>
      <c r="G24" s="8">
        <v>11914821</v>
      </c>
      <c r="H24" s="8">
        <v>12496345</v>
      </c>
      <c r="I24" s="8">
        <v>12698238</v>
      </c>
      <c r="J24" s="8">
        <v>37109404</v>
      </c>
      <c r="K24" s="8">
        <v>12483038</v>
      </c>
      <c r="L24" s="8">
        <v>18850817</v>
      </c>
      <c r="M24" s="8">
        <v>14000836</v>
      </c>
      <c r="N24" s="8">
        <v>45334691</v>
      </c>
      <c r="O24" s="8">
        <v>13290257</v>
      </c>
      <c r="P24" s="8">
        <v>12806634</v>
      </c>
      <c r="Q24" s="8">
        <v>12420692</v>
      </c>
      <c r="R24" s="8">
        <v>38517583</v>
      </c>
      <c r="S24" s="8"/>
      <c r="T24" s="8"/>
      <c r="U24" s="8"/>
      <c r="V24" s="8"/>
      <c r="W24" s="8">
        <v>120961678</v>
      </c>
      <c r="X24" s="8">
        <v>118575738</v>
      </c>
      <c r="Y24" s="8">
        <v>2385940</v>
      </c>
      <c r="Z24" s="2">
        <v>2.01</v>
      </c>
      <c r="AA24" s="6">
        <v>158100942</v>
      </c>
    </row>
    <row r="25" spans="1:27" ht="13.5">
      <c r="A25" s="25" t="s">
        <v>49</v>
      </c>
      <c r="B25" s="24"/>
      <c r="C25" s="6">
        <v>755274</v>
      </c>
      <c r="D25" s="6"/>
      <c r="E25" s="7">
        <v>9914897</v>
      </c>
      <c r="F25" s="8">
        <v>9464124</v>
      </c>
      <c r="G25" s="8">
        <v>775580</v>
      </c>
      <c r="H25" s="8">
        <v>804637</v>
      </c>
      <c r="I25" s="8">
        <v>786253</v>
      </c>
      <c r="J25" s="8">
        <v>2366470</v>
      </c>
      <c r="K25" s="8">
        <v>793217</v>
      </c>
      <c r="L25" s="8">
        <v>787559</v>
      </c>
      <c r="M25" s="8">
        <v>786933</v>
      </c>
      <c r="N25" s="8">
        <v>2367709</v>
      </c>
      <c r="O25" s="8">
        <v>786560</v>
      </c>
      <c r="P25" s="8">
        <v>786560</v>
      </c>
      <c r="Q25" s="8">
        <v>786560</v>
      </c>
      <c r="R25" s="8">
        <v>2359680</v>
      </c>
      <c r="S25" s="8"/>
      <c r="T25" s="8"/>
      <c r="U25" s="8"/>
      <c r="V25" s="8"/>
      <c r="W25" s="8">
        <v>7093859</v>
      </c>
      <c r="X25" s="8">
        <v>7098093</v>
      </c>
      <c r="Y25" s="8">
        <v>-4234</v>
      </c>
      <c r="Z25" s="2">
        <v>-0.06</v>
      </c>
      <c r="AA25" s="6">
        <v>9464124</v>
      </c>
    </row>
    <row r="26" spans="1:27" ht="13.5">
      <c r="A26" s="25" t="s">
        <v>50</v>
      </c>
      <c r="B26" s="24"/>
      <c r="C26" s="6">
        <v>483198</v>
      </c>
      <c r="D26" s="6"/>
      <c r="E26" s="7">
        <v>3894236</v>
      </c>
      <c r="F26" s="8">
        <v>10146111</v>
      </c>
      <c r="G26" s="8"/>
      <c r="H26" s="8"/>
      <c r="I26" s="8">
        <v>57668</v>
      </c>
      <c r="J26" s="8">
        <v>57668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57668</v>
      </c>
      <c r="X26" s="8">
        <v>7609590</v>
      </c>
      <c r="Y26" s="8">
        <v>-7551922</v>
      </c>
      <c r="Z26" s="2">
        <v>-99.24</v>
      </c>
      <c r="AA26" s="6">
        <v>10146111</v>
      </c>
    </row>
    <row r="27" spans="1:27" ht="13.5">
      <c r="A27" s="25" t="s">
        <v>51</v>
      </c>
      <c r="B27" s="24"/>
      <c r="C27" s="6">
        <v>56681045</v>
      </c>
      <c r="D27" s="6"/>
      <c r="E27" s="7">
        <v>65848564</v>
      </c>
      <c r="F27" s="8">
        <v>46093994</v>
      </c>
      <c r="G27" s="8">
        <v>1737</v>
      </c>
      <c r="H27" s="8"/>
      <c r="I27" s="8"/>
      <c r="J27" s="8">
        <v>1737</v>
      </c>
      <c r="K27" s="8">
        <v>13976771</v>
      </c>
      <c r="L27" s="8"/>
      <c r="M27" s="8">
        <v>13959990</v>
      </c>
      <c r="N27" s="8">
        <v>27936761</v>
      </c>
      <c r="O27" s="8"/>
      <c r="P27" s="8"/>
      <c r="Q27" s="8"/>
      <c r="R27" s="8"/>
      <c r="S27" s="8"/>
      <c r="T27" s="8"/>
      <c r="U27" s="8"/>
      <c r="V27" s="8"/>
      <c r="W27" s="8">
        <v>27938498</v>
      </c>
      <c r="X27" s="8">
        <v>34570476</v>
      </c>
      <c r="Y27" s="8">
        <v>-6631978</v>
      </c>
      <c r="Z27" s="2">
        <v>-19.18</v>
      </c>
      <c r="AA27" s="6">
        <v>46093994</v>
      </c>
    </row>
    <row r="28" spans="1:27" ht="13.5">
      <c r="A28" s="25" t="s">
        <v>52</v>
      </c>
      <c r="B28" s="24"/>
      <c r="C28" s="6"/>
      <c r="D28" s="6"/>
      <c r="E28" s="7">
        <v>3487800</v>
      </c>
      <c r="F28" s="8">
        <v>4213773</v>
      </c>
      <c r="G28" s="8"/>
      <c r="H28" s="8">
        <v>854663</v>
      </c>
      <c r="I28" s="8">
        <v>306548</v>
      </c>
      <c r="J28" s="8">
        <v>1161211</v>
      </c>
      <c r="K28" s="8">
        <v>62574</v>
      </c>
      <c r="L28" s="8">
        <v>171037</v>
      </c>
      <c r="M28" s="8">
        <v>33229</v>
      </c>
      <c r="N28" s="8">
        <v>266840</v>
      </c>
      <c r="O28" s="8">
        <v>1029983</v>
      </c>
      <c r="P28" s="8">
        <v>846676</v>
      </c>
      <c r="Q28" s="8">
        <v>28036</v>
      </c>
      <c r="R28" s="8">
        <v>1904695</v>
      </c>
      <c r="S28" s="8"/>
      <c r="T28" s="8"/>
      <c r="U28" s="8"/>
      <c r="V28" s="8"/>
      <c r="W28" s="8">
        <v>3332746</v>
      </c>
      <c r="X28" s="8">
        <v>3160332</v>
      </c>
      <c r="Y28" s="8">
        <v>172414</v>
      </c>
      <c r="Z28" s="2">
        <v>5.46</v>
      </c>
      <c r="AA28" s="6">
        <v>4213773</v>
      </c>
    </row>
    <row r="29" spans="1:27" ht="13.5">
      <c r="A29" s="25" t="s">
        <v>53</v>
      </c>
      <c r="B29" s="24"/>
      <c r="C29" s="6">
        <v>14575596</v>
      </c>
      <c r="D29" s="6"/>
      <c r="E29" s="7">
        <v>90604910</v>
      </c>
      <c r="F29" s="8">
        <v>100948119</v>
      </c>
      <c r="G29" s="8"/>
      <c r="H29" s="8">
        <v>10310574</v>
      </c>
      <c r="I29" s="8">
        <v>12445956</v>
      </c>
      <c r="J29" s="8">
        <v>22756530</v>
      </c>
      <c r="K29" s="8"/>
      <c r="L29" s="8"/>
      <c r="M29" s="8"/>
      <c r="N29" s="8"/>
      <c r="O29" s="8">
        <v>36129873</v>
      </c>
      <c r="P29" s="8">
        <v>6771373</v>
      </c>
      <c r="Q29" s="8"/>
      <c r="R29" s="8">
        <v>42901246</v>
      </c>
      <c r="S29" s="8"/>
      <c r="T29" s="8"/>
      <c r="U29" s="8"/>
      <c r="V29" s="8"/>
      <c r="W29" s="8">
        <v>65657776</v>
      </c>
      <c r="X29" s="8">
        <v>75711087</v>
      </c>
      <c r="Y29" s="8">
        <v>-10053311</v>
      </c>
      <c r="Z29" s="2">
        <v>-13.28</v>
      </c>
      <c r="AA29" s="6">
        <v>100948119</v>
      </c>
    </row>
    <row r="30" spans="1:27" ht="13.5">
      <c r="A30" s="25" t="s">
        <v>54</v>
      </c>
      <c r="B30" s="24"/>
      <c r="C30" s="6">
        <v>1381371</v>
      </c>
      <c r="D30" s="6"/>
      <c r="E30" s="7">
        <v>1047062</v>
      </c>
      <c r="F30" s="8">
        <v>426714</v>
      </c>
      <c r="G30" s="8">
        <v>76774</v>
      </c>
      <c r="H30" s="8">
        <v>18648</v>
      </c>
      <c r="I30" s="8">
        <v>2936</v>
      </c>
      <c r="J30" s="8">
        <v>98358</v>
      </c>
      <c r="K30" s="8">
        <v>7778</v>
      </c>
      <c r="L30" s="8">
        <v>9134</v>
      </c>
      <c r="M30" s="8">
        <v>41181</v>
      </c>
      <c r="N30" s="8">
        <v>58093</v>
      </c>
      <c r="O30" s="8">
        <v>54534</v>
      </c>
      <c r="P30" s="8">
        <v>31833</v>
      </c>
      <c r="Q30" s="8">
        <v>238139</v>
      </c>
      <c r="R30" s="8">
        <v>324506</v>
      </c>
      <c r="S30" s="8"/>
      <c r="T30" s="8"/>
      <c r="U30" s="8"/>
      <c r="V30" s="8"/>
      <c r="W30" s="8">
        <v>480957</v>
      </c>
      <c r="X30" s="8">
        <v>320022</v>
      </c>
      <c r="Y30" s="8">
        <v>160935</v>
      </c>
      <c r="Z30" s="2">
        <v>50.29</v>
      </c>
      <c r="AA30" s="6">
        <v>426714</v>
      </c>
    </row>
    <row r="31" spans="1:27" ht="13.5">
      <c r="A31" s="25" t="s">
        <v>55</v>
      </c>
      <c r="B31" s="24"/>
      <c r="C31" s="6">
        <v>469518</v>
      </c>
      <c r="D31" s="6"/>
      <c r="E31" s="7">
        <v>15570570</v>
      </c>
      <c r="F31" s="8">
        <v>6668731</v>
      </c>
      <c r="G31" s="8">
        <v>206605</v>
      </c>
      <c r="H31" s="8">
        <v>1227366</v>
      </c>
      <c r="I31" s="8">
        <v>886425</v>
      </c>
      <c r="J31" s="8">
        <v>2320396</v>
      </c>
      <c r="K31" s="8">
        <v>760665</v>
      </c>
      <c r="L31" s="8">
        <v>715177</v>
      </c>
      <c r="M31" s="8">
        <v>371496</v>
      </c>
      <c r="N31" s="8">
        <v>1847338</v>
      </c>
      <c r="O31" s="8">
        <v>4329983</v>
      </c>
      <c r="P31" s="8">
        <v>1049994</v>
      </c>
      <c r="Q31" s="8">
        <v>1099627</v>
      </c>
      <c r="R31" s="8">
        <v>6479604</v>
      </c>
      <c r="S31" s="8"/>
      <c r="T31" s="8"/>
      <c r="U31" s="8"/>
      <c r="V31" s="8"/>
      <c r="W31" s="8">
        <v>10647338</v>
      </c>
      <c r="X31" s="8">
        <v>5001543</v>
      </c>
      <c r="Y31" s="8">
        <v>5645795</v>
      </c>
      <c r="Z31" s="2">
        <v>112.88</v>
      </c>
      <c r="AA31" s="6">
        <v>6668731</v>
      </c>
    </row>
    <row r="32" spans="1:27" ht="13.5">
      <c r="A32" s="25" t="s">
        <v>43</v>
      </c>
      <c r="B32" s="24"/>
      <c r="C32" s="6">
        <v>70786</v>
      </c>
      <c r="D32" s="6"/>
      <c r="E32" s="7">
        <v>1286394</v>
      </c>
      <c r="F32" s="8">
        <v>20000</v>
      </c>
      <c r="G32" s="8">
        <v>12922</v>
      </c>
      <c r="H32" s="8">
        <v>58519</v>
      </c>
      <c r="I32" s="8">
        <v>106715</v>
      </c>
      <c r="J32" s="8">
        <v>178156</v>
      </c>
      <c r="K32" s="8">
        <v>110258</v>
      </c>
      <c r="L32" s="8">
        <v>39452</v>
      </c>
      <c r="M32" s="8"/>
      <c r="N32" s="8">
        <v>149710</v>
      </c>
      <c r="O32" s="8"/>
      <c r="P32" s="8"/>
      <c r="Q32" s="8"/>
      <c r="R32" s="8"/>
      <c r="S32" s="8"/>
      <c r="T32" s="8"/>
      <c r="U32" s="8"/>
      <c r="V32" s="8"/>
      <c r="W32" s="8">
        <v>327866</v>
      </c>
      <c r="X32" s="8">
        <v>15003</v>
      </c>
      <c r="Y32" s="8">
        <v>312863</v>
      </c>
      <c r="Z32" s="2">
        <v>2085.34</v>
      </c>
      <c r="AA32" s="6">
        <v>20000</v>
      </c>
    </row>
    <row r="33" spans="1:27" ht="13.5">
      <c r="A33" s="25" t="s">
        <v>56</v>
      </c>
      <c r="B33" s="24"/>
      <c r="C33" s="6">
        <v>15313838</v>
      </c>
      <c r="D33" s="6"/>
      <c r="E33" s="7">
        <v>44197560</v>
      </c>
      <c r="F33" s="8">
        <v>62265445</v>
      </c>
      <c r="G33" s="8">
        <v>3784204</v>
      </c>
      <c r="H33" s="8">
        <v>5148025</v>
      </c>
      <c r="I33" s="8">
        <v>5346654</v>
      </c>
      <c r="J33" s="8">
        <v>14278883</v>
      </c>
      <c r="K33" s="8">
        <v>6641159</v>
      </c>
      <c r="L33" s="8">
        <v>4574878</v>
      </c>
      <c r="M33" s="8">
        <v>5181202</v>
      </c>
      <c r="N33" s="8">
        <v>16397239</v>
      </c>
      <c r="O33" s="8">
        <v>10347669</v>
      </c>
      <c r="P33" s="8">
        <v>3650558</v>
      </c>
      <c r="Q33" s="8">
        <v>5294573</v>
      </c>
      <c r="R33" s="8">
        <v>19292800</v>
      </c>
      <c r="S33" s="8"/>
      <c r="T33" s="8"/>
      <c r="U33" s="8"/>
      <c r="V33" s="8"/>
      <c r="W33" s="8">
        <v>49968922</v>
      </c>
      <c r="X33" s="8">
        <v>46699092</v>
      </c>
      <c r="Y33" s="8">
        <v>3269830</v>
      </c>
      <c r="Z33" s="2">
        <v>7</v>
      </c>
      <c r="AA33" s="6">
        <v>62265445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120023191</v>
      </c>
      <c r="D35" s="33">
        <f>SUM(D24:D34)</f>
        <v>0</v>
      </c>
      <c r="E35" s="34">
        <f t="shared" si="1"/>
        <v>392658856</v>
      </c>
      <c r="F35" s="35">
        <f t="shared" si="1"/>
        <v>398347953</v>
      </c>
      <c r="G35" s="35">
        <f t="shared" si="1"/>
        <v>16772643</v>
      </c>
      <c r="H35" s="35">
        <f t="shared" si="1"/>
        <v>30918777</v>
      </c>
      <c r="I35" s="35">
        <f t="shared" si="1"/>
        <v>32637393</v>
      </c>
      <c r="J35" s="35">
        <f t="shared" si="1"/>
        <v>80328813</v>
      </c>
      <c r="K35" s="35">
        <f t="shared" si="1"/>
        <v>34835460</v>
      </c>
      <c r="L35" s="35">
        <f t="shared" si="1"/>
        <v>25148054</v>
      </c>
      <c r="M35" s="35">
        <f t="shared" si="1"/>
        <v>34374867</v>
      </c>
      <c r="N35" s="35">
        <f t="shared" si="1"/>
        <v>94358381</v>
      </c>
      <c r="O35" s="35">
        <f t="shared" si="1"/>
        <v>65968859</v>
      </c>
      <c r="P35" s="35">
        <f t="shared" si="1"/>
        <v>25943628</v>
      </c>
      <c r="Q35" s="35">
        <f t="shared" si="1"/>
        <v>19867627</v>
      </c>
      <c r="R35" s="35">
        <f t="shared" si="1"/>
        <v>111780114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286467308</v>
      </c>
      <c r="X35" s="35">
        <f t="shared" si="1"/>
        <v>298760976</v>
      </c>
      <c r="Y35" s="35">
        <f t="shared" si="1"/>
        <v>-12293668</v>
      </c>
      <c r="Z35" s="36">
        <f>+IF(X35&lt;&gt;0,+(Y35/X35)*100,0)</f>
        <v>-4.1148841339974735</v>
      </c>
      <c r="AA35" s="33">
        <f>SUM(AA24:AA34)</f>
        <v>398347953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-105457665</v>
      </c>
      <c r="D37" s="46">
        <f>+D21-D35</f>
        <v>0</v>
      </c>
      <c r="E37" s="47">
        <f t="shared" si="2"/>
        <v>-33265527</v>
      </c>
      <c r="F37" s="48">
        <f t="shared" si="2"/>
        <v>-7550521</v>
      </c>
      <c r="G37" s="48">
        <f t="shared" si="2"/>
        <v>84786802</v>
      </c>
      <c r="H37" s="48">
        <f t="shared" si="2"/>
        <v>-5958435</v>
      </c>
      <c r="I37" s="48">
        <f t="shared" si="2"/>
        <v>-15914478</v>
      </c>
      <c r="J37" s="48">
        <f t="shared" si="2"/>
        <v>62913889</v>
      </c>
      <c r="K37" s="48">
        <f t="shared" si="2"/>
        <v>-20999906</v>
      </c>
      <c r="L37" s="48">
        <f t="shared" si="2"/>
        <v>-4983305</v>
      </c>
      <c r="M37" s="48">
        <f t="shared" si="2"/>
        <v>10191373</v>
      </c>
      <c r="N37" s="48">
        <f t="shared" si="2"/>
        <v>-15791838</v>
      </c>
      <c r="O37" s="48">
        <f t="shared" si="2"/>
        <v>-49657904</v>
      </c>
      <c r="P37" s="48">
        <f t="shared" si="2"/>
        <v>-9985502</v>
      </c>
      <c r="Q37" s="48">
        <f t="shared" si="2"/>
        <v>24028340</v>
      </c>
      <c r="R37" s="48">
        <f t="shared" si="2"/>
        <v>-35615066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11506985</v>
      </c>
      <c r="X37" s="48">
        <f>IF(F21=F35,0,X21-X35)</f>
        <v>-5662899</v>
      </c>
      <c r="Y37" s="48">
        <f t="shared" si="2"/>
        <v>17169884</v>
      </c>
      <c r="Z37" s="49">
        <f>+IF(X37&lt;&gt;0,+(Y37/X37)*100,0)</f>
        <v>-303.19954496804553</v>
      </c>
      <c r="AA37" s="46">
        <f>+AA21-AA35</f>
        <v>-7550521</v>
      </c>
    </row>
    <row r="38" spans="1:27" ht="22.5" customHeight="1">
      <c r="A38" s="50" t="s">
        <v>60</v>
      </c>
      <c r="B38" s="29"/>
      <c r="C38" s="6">
        <v>2303899</v>
      </c>
      <c r="D38" s="6"/>
      <c r="E38" s="7">
        <v>33818000</v>
      </c>
      <c r="F38" s="8">
        <v>76318570</v>
      </c>
      <c r="G38" s="8">
        <v>8240570</v>
      </c>
      <c r="H38" s="8">
        <v>1304348</v>
      </c>
      <c r="I38" s="8">
        <v>2103562</v>
      </c>
      <c r="J38" s="8">
        <v>11648480</v>
      </c>
      <c r="K38" s="8">
        <v>956380</v>
      </c>
      <c r="L38" s="8">
        <v>955816</v>
      </c>
      <c r="M38" s="8">
        <v>9326988</v>
      </c>
      <c r="N38" s="8">
        <v>11239184</v>
      </c>
      <c r="O38" s="8"/>
      <c r="P38" s="8">
        <v>1802449</v>
      </c>
      <c r="Q38" s="8">
        <v>7778621</v>
      </c>
      <c r="R38" s="8">
        <v>9581070</v>
      </c>
      <c r="S38" s="8"/>
      <c r="T38" s="8"/>
      <c r="U38" s="8"/>
      <c r="V38" s="8"/>
      <c r="W38" s="8">
        <v>32468734</v>
      </c>
      <c r="X38" s="8">
        <v>57238929</v>
      </c>
      <c r="Y38" s="8">
        <v>-24770195</v>
      </c>
      <c r="Z38" s="2">
        <v>-43.28</v>
      </c>
      <c r="AA38" s="6">
        <v>76318570</v>
      </c>
    </row>
    <row r="39" spans="1:27" ht="57" customHeight="1">
      <c r="A39" s="50" t="s">
        <v>61</v>
      </c>
      <c r="B39" s="29"/>
      <c r="C39" s="28">
        <v>106712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-18144403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-121191457</v>
      </c>
      <c r="D41" s="56">
        <f>SUM(D37:D40)</f>
        <v>0</v>
      </c>
      <c r="E41" s="57">
        <f t="shared" si="3"/>
        <v>552473</v>
      </c>
      <c r="F41" s="58">
        <f t="shared" si="3"/>
        <v>68768049</v>
      </c>
      <c r="G41" s="58">
        <f t="shared" si="3"/>
        <v>93027372</v>
      </c>
      <c r="H41" s="58">
        <f t="shared" si="3"/>
        <v>-4654087</v>
      </c>
      <c r="I41" s="58">
        <f t="shared" si="3"/>
        <v>-13810916</v>
      </c>
      <c r="J41" s="58">
        <f t="shared" si="3"/>
        <v>74562369</v>
      </c>
      <c r="K41" s="58">
        <f t="shared" si="3"/>
        <v>-20043526</v>
      </c>
      <c r="L41" s="58">
        <f t="shared" si="3"/>
        <v>-4027489</v>
      </c>
      <c r="M41" s="58">
        <f t="shared" si="3"/>
        <v>19518361</v>
      </c>
      <c r="N41" s="58">
        <f t="shared" si="3"/>
        <v>-4552654</v>
      </c>
      <c r="O41" s="58">
        <f t="shared" si="3"/>
        <v>-49657904</v>
      </c>
      <c r="P41" s="58">
        <f t="shared" si="3"/>
        <v>-8183053</v>
      </c>
      <c r="Q41" s="58">
        <f t="shared" si="3"/>
        <v>31806961</v>
      </c>
      <c r="R41" s="58">
        <f t="shared" si="3"/>
        <v>-26033996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43975719</v>
      </c>
      <c r="X41" s="58">
        <f t="shared" si="3"/>
        <v>51576030</v>
      </c>
      <c r="Y41" s="58">
        <f t="shared" si="3"/>
        <v>-7600311</v>
      </c>
      <c r="Z41" s="59">
        <f>+IF(X41&lt;&gt;0,+(Y41/X41)*100,0)</f>
        <v>-14.736130330310418</v>
      </c>
      <c r="AA41" s="56">
        <f>SUM(AA37:AA40)</f>
        <v>68768049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-121191457</v>
      </c>
      <c r="D43" s="64">
        <f>+D41-D42</f>
        <v>0</v>
      </c>
      <c r="E43" s="65">
        <f t="shared" si="4"/>
        <v>552473</v>
      </c>
      <c r="F43" s="66">
        <f t="shared" si="4"/>
        <v>68768049</v>
      </c>
      <c r="G43" s="66">
        <f t="shared" si="4"/>
        <v>93027372</v>
      </c>
      <c r="H43" s="66">
        <f t="shared" si="4"/>
        <v>-4654087</v>
      </c>
      <c r="I43" s="66">
        <f t="shared" si="4"/>
        <v>-13810916</v>
      </c>
      <c r="J43" s="66">
        <f t="shared" si="4"/>
        <v>74562369</v>
      </c>
      <c r="K43" s="66">
        <f t="shared" si="4"/>
        <v>-20043526</v>
      </c>
      <c r="L43" s="66">
        <f t="shared" si="4"/>
        <v>-4027489</v>
      </c>
      <c r="M43" s="66">
        <f t="shared" si="4"/>
        <v>19518361</v>
      </c>
      <c r="N43" s="66">
        <f t="shared" si="4"/>
        <v>-4552654</v>
      </c>
      <c r="O43" s="66">
        <f t="shared" si="4"/>
        <v>-49657904</v>
      </c>
      <c r="P43" s="66">
        <f t="shared" si="4"/>
        <v>-8183053</v>
      </c>
      <c r="Q43" s="66">
        <f t="shared" si="4"/>
        <v>31806961</v>
      </c>
      <c r="R43" s="66">
        <f t="shared" si="4"/>
        <v>-26033996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43975719</v>
      </c>
      <c r="X43" s="66">
        <f t="shared" si="4"/>
        <v>51576030</v>
      </c>
      <c r="Y43" s="66">
        <f t="shared" si="4"/>
        <v>-7600311</v>
      </c>
      <c r="Z43" s="67">
        <f>+IF(X43&lt;&gt;0,+(Y43/X43)*100,0)</f>
        <v>-14.736130330310418</v>
      </c>
      <c r="AA43" s="64">
        <f>+AA41-AA42</f>
        <v>68768049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-121191457</v>
      </c>
      <c r="D45" s="56">
        <f>SUM(D43:D44)</f>
        <v>0</v>
      </c>
      <c r="E45" s="57">
        <f t="shared" si="5"/>
        <v>552473</v>
      </c>
      <c r="F45" s="58">
        <f t="shared" si="5"/>
        <v>68768049</v>
      </c>
      <c r="G45" s="58">
        <f t="shared" si="5"/>
        <v>93027372</v>
      </c>
      <c r="H45" s="58">
        <f t="shared" si="5"/>
        <v>-4654087</v>
      </c>
      <c r="I45" s="58">
        <f t="shared" si="5"/>
        <v>-13810916</v>
      </c>
      <c r="J45" s="58">
        <f t="shared" si="5"/>
        <v>74562369</v>
      </c>
      <c r="K45" s="58">
        <f t="shared" si="5"/>
        <v>-20043526</v>
      </c>
      <c r="L45" s="58">
        <f t="shared" si="5"/>
        <v>-4027489</v>
      </c>
      <c r="M45" s="58">
        <f t="shared" si="5"/>
        <v>19518361</v>
      </c>
      <c r="N45" s="58">
        <f t="shared" si="5"/>
        <v>-4552654</v>
      </c>
      <c r="O45" s="58">
        <f t="shared" si="5"/>
        <v>-49657904</v>
      </c>
      <c r="P45" s="58">
        <f t="shared" si="5"/>
        <v>-8183053</v>
      </c>
      <c r="Q45" s="58">
        <f t="shared" si="5"/>
        <v>31806961</v>
      </c>
      <c r="R45" s="58">
        <f t="shared" si="5"/>
        <v>-26033996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43975719</v>
      </c>
      <c r="X45" s="58">
        <f t="shared" si="5"/>
        <v>51576030</v>
      </c>
      <c r="Y45" s="58">
        <f t="shared" si="5"/>
        <v>-7600311</v>
      </c>
      <c r="Z45" s="59">
        <f>+IF(X45&lt;&gt;0,+(Y45/X45)*100,0)</f>
        <v>-14.736130330310418</v>
      </c>
      <c r="AA45" s="56">
        <f>SUM(AA43:AA44)</f>
        <v>68768049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-121191457</v>
      </c>
      <c r="D47" s="71">
        <f>SUM(D45:D46)</f>
        <v>0</v>
      </c>
      <c r="E47" s="72">
        <f t="shared" si="6"/>
        <v>552473</v>
      </c>
      <c r="F47" s="73">
        <f t="shared" si="6"/>
        <v>68768049</v>
      </c>
      <c r="G47" s="73">
        <f t="shared" si="6"/>
        <v>93027372</v>
      </c>
      <c r="H47" s="74">
        <f t="shared" si="6"/>
        <v>-4654087</v>
      </c>
      <c r="I47" s="74">
        <f t="shared" si="6"/>
        <v>-13810916</v>
      </c>
      <c r="J47" s="74">
        <f t="shared" si="6"/>
        <v>74562369</v>
      </c>
      <c r="K47" s="74">
        <f t="shared" si="6"/>
        <v>-20043526</v>
      </c>
      <c r="L47" s="74">
        <f t="shared" si="6"/>
        <v>-4027489</v>
      </c>
      <c r="M47" s="73">
        <f t="shared" si="6"/>
        <v>19518361</v>
      </c>
      <c r="N47" s="73">
        <f t="shared" si="6"/>
        <v>-4552654</v>
      </c>
      <c r="O47" s="74">
        <f t="shared" si="6"/>
        <v>-49657904</v>
      </c>
      <c r="P47" s="74">
        <f t="shared" si="6"/>
        <v>-8183053</v>
      </c>
      <c r="Q47" s="74">
        <f t="shared" si="6"/>
        <v>31806961</v>
      </c>
      <c r="R47" s="74">
        <f t="shared" si="6"/>
        <v>-26033996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43975719</v>
      </c>
      <c r="X47" s="74">
        <f t="shared" si="6"/>
        <v>51576030</v>
      </c>
      <c r="Y47" s="74">
        <f t="shared" si="6"/>
        <v>-7600311</v>
      </c>
      <c r="Z47" s="75">
        <f>+IF(X47&lt;&gt;0,+(Y47/X47)*100,0)</f>
        <v>-14.736130330310418</v>
      </c>
      <c r="AA47" s="76">
        <f>SUM(AA45:AA46)</f>
        <v>68768049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32549994</v>
      </c>
      <c r="D7" s="6"/>
      <c r="E7" s="7">
        <v>51724673</v>
      </c>
      <c r="F7" s="8">
        <v>44438813</v>
      </c>
      <c r="G7" s="8">
        <v>3922855</v>
      </c>
      <c r="H7" s="8">
        <v>3247731</v>
      </c>
      <c r="I7" s="8">
        <v>3548494</v>
      </c>
      <c r="J7" s="8">
        <v>10719080</v>
      </c>
      <c r="K7" s="8">
        <v>4623786</v>
      </c>
      <c r="L7" s="8">
        <v>2357414</v>
      </c>
      <c r="M7" s="8">
        <v>3045837</v>
      </c>
      <c r="N7" s="8">
        <v>10027037</v>
      </c>
      <c r="O7" s="8">
        <v>3220389</v>
      </c>
      <c r="P7" s="8">
        <v>3294578</v>
      </c>
      <c r="Q7" s="8">
        <v>3125468</v>
      </c>
      <c r="R7" s="8">
        <v>9640435</v>
      </c>
      <c r="S7" s="8"/>
      <c r="T7" s="8"/>
      <c r="U7" s="8"/>
      <c r="V7" s="8"/>
      <c r="W7" s="8">
        <v>30386552</v>
      </c>
      <c r="X7" s="8">
        <v>36972036</v>
      </c>
      <c r="Y7" s="8">
        <v>-6585484</v>
      </c>
      <c r="Z7" s="2">
        <v>-17.81</v>
      </c>
      <c r="AA7" s="6">
        <v>44438813</v>
      </c>
    </row>
    <row r="8" spans="1:27" ht="13.5">
      <c r="A8" s="25" t="s">
        <v>34</v>
      </c>
      <c r="B8" s="24"/>
      <c r="C8" s="6">
        <v>3471723</v>
      </c>
      <c r="D8" s="6"/>
      <c r="E8" s="7">
        <v>5417603</v>
      </c>
      <c r="F8" s="8">
        <v>5348390</v>
      </c>
      <c r="G8" s="8">
        <v>421934</v>
      </c>
      <c r="H8" s="8">
        <v>401185</v>
      </c>
      <c r="I8" s="8">
        <v>400974</v>
      </c>
      <c r="J8" s="8">
        <v>1224093</v>
      </c>
      <c r="K8" s="8">
        <v>429204</v>
      </c>
      <c r="L8" s="8">
        <v>371860</v>
      </c>
      <c r="M8" s="8">
        <v>404518</v>
      </c>
      <c r="N8" s="8">
        <v>1205582</v>
      </c>
      <c r="O8" s="8">
        <v>430512</v>
      </c>
      <c r="P8" s="8">
        <v>419826</v>
      </c>
      <c r="Q8" s="8">
        <v>408688</v>
      </c>
      <c r="R8" s="8">
        <v>1259026</v>
      </c>
      <c r="S8" s="8"/>
      <c r="T8" s="8"/>
      <c r="U8" s="8"/>
      <c r="V8" s="8"/>
      <c r="W8" s="8">
        <v>3688701</v>
      </c>
      <c r="X8" s="8">
        <v>4045900</v>
      </c>
      <c r="Y8" s="8">
        <v>-357199</v>
      </c>
      <c r="Z8" s="2">
        <v>-8.83</v>
      </c>
      <c r="AA8" s="6">
        <v>5348390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369583</v>
      </c>
      <c r="D11" s="6"/>
      <c r="E11" s="7">
        <v>586007</v>
      </c>
      <c r="F11" s="8">
        <v>196718</v>
      </c>
      <c r="G11" s="8">
        <v>30751</v>
      </c>
      <c r="H11" s="8">
        <v>30751</v>
      </c>
      <c r="I11" s="8">
        <v>34822</v>
      </c>
      <c r="J11" s="8">
        <v>96324</v>
      </c>
      <c r="K11" s="8">
        <v>30751</v>
      </c>
      <c r="L11" s="8">
        <v>30751</v>
      </c>
      <c r="M11" s="8">
        <v>30751</v>
      </c>
      <c r="N11" s="8">
        <v>92253</v>
      </c>
      <c r="O11" s="8">
        <v>30751</v>
      </c>
      <c r="P11" s="8"/>
      <c r="Q11" s="8">
        <v>30751</v>
      </c>
      <c r="R11" s="8">
        <v>61502</v>
      </c>
      <c r="S11" s="8"/>
      <c r="T11" s="8"/>
      <c r="U11" s="8"/>
      <c r="V11" s="8"/>
      <c r="W11" s="8">
        <v>250079</v>
      </c>
      <c r="X11" s="8">
        <v>342183</v>
      </c>
      <c r="Y11" s="8">
        <v>-92104</v>
      </c>
      <c r="Z11" s="2">
        <v>-26.92</v>
      </c>
      <c r="AA11" s="6">
        <v>196718</v>
      </c>
    </row>
    <row r="12" spans="1:27" ht="13.5">
      <c r="A12" s="25" t="s">
        <v>37</v>
      </c>
      <c r="B12" s="29"/>
      <c r="C12" s="6">
        <v>38857409</v>
      </c>
      <c r="D12" s="6"/>
      <c r="E12" s="7">
        <v>29700110</v>
      </c>
      <c r="F12" s="8">
        <v>29700110</v>
      </c>
      <c r="G12" s="8">
        <v>2213954</v>
      </c>
      <c r="H12" s="8">
        <v>2926629</v>
      </c>
      <c r="I12" s="8">
        <v>1981619</v>
      </c>
      <c r="J12" s="8">
        <v>7122202</v>
      </c>
      <c r="K12" s="8">
        <v>1465848</v>
      </c>
      <c r="L12" s="8">
        <v>1258074</v>
      </c>
      <c r="M12" s="8">
        <v>1889802</v>
      </c>
      <c r="N12" s="8">
        <v>4613724</v>
      </c>
      <c r="O12" s="8">
        <v>2240049</v>
      </c>
      <c r="P12" s="8">
        <v>1933816</v>
      </c>
      <c r="Q12" s="8">
        <v>2034157</v>
      </c>
      <c r="R12" s="8">
        <v>6208022</v>
      </c>
      <c r="S12" s="8"/>
      <c r="T12" s="8"/>
      <c r="U12" s="8"/>
      <c r="V12" s="8"/>
      <c r="W12" s="8">
        <v>17943948</v>
      </c>
      <c r="X12" s="8">
        <v>22275081</v>
      </c>
      <c r="Y12" s="8">
        <v>-4331133</v>
      </c>
      <c r="Z12" s="2">
        <v>-19.44</v>
      </c>
      <c r="AA12" s="6">
        <v>29700110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534826796</v>
      </c>
      <c r="D18" s="6"/>
      <c r="E18" s="7">
        <v>579159000</v>
      </c>
      <c r="F18" s="8">
        <v>579672648</v>
      </c>
      <c r="G18" s="8">
        <v>231967000</v>
      </c>
      <c r="H18" s="8">
        <v>1935234</v>
      </c>
      <c r="I18" s="8">
        <v>1458630</v>
      </c>
      <c r="J18" s="8">
        <v>235360864</v>
      </c>
      <c r="K18" s="8">
        <v>1879436</v>
      </c>
      <c r="L18" s="8">
        <v>2041281</v>
      </c>
      <c r="M18" s="8">
        <v>187089664</v>
      </c>
      <c r="N18" s="8">
        <v>191010381</v>
      </c>
      <c r="O18" s="8">
        <v>1380395</v>
      </c>
      <c r="P18" s="8">
        <v>2473768</v>
      </c>
      <c r="Q18" s="8">
        <v>140406865</v>
      </c>
      <c r="R18" s="8">
        <v>144261028</v>
      </c>
      <c r="S18" s="8"/>
      <c r="T18" s="8"/>
      <c r="U18" s="8"/>
      <c r="V18" s="8"/>
      <c r="W18" s="8">
        <v>570632273</v>
      </c>
      <c r="X18" s="8">
        <v>434497662</v>
      </c>
      <c r="Y18" s="8">
        <v>136134611</v>
      </c>
      <c r="Z18" s="2">
        <v>31.33</v>
      </c>
      <c r="AA18" s="6">
        <v>579672648</v>
      </c>
    </row>
    <row r="19" spans="1:27" ht="13.5">
      <c r="A19" s="23" t="s">
        <v>44</v>
      </c>
      <c r="B19" s="29"/>
      <c r="C19" s="6">
        <v>3033667</v>
      </c>
      <c r="D19" s="6"/>
      <c r="E19" s="7">
        <v>92200614</v>
      </c>
      <c r="F19" s="26">
        <v>90758976</v>
      </c>
      <c r="G19" s="26">
        <v>13799</v>
      </c>
      <c r="H19" s="26">
        <v>74938</v>
      </c>
      <c r="I19" s="26">
        <v>4102</v>
      </c>
      <c r="J19" s="26">
        <v>92839</v>
      </c>
      <c r="K19" s="26">
        <v>116658</v>
      </c>
      <c r="L19" s="26">
        <v>145189</v>
      </c>
      <c r="M19" s="26">
        <v>32270</v>
      </c>
      <c r="N19" s="26">
        <v>294117</v>
      </c>
      <c r="O19" s="26">
        <v>70522</v>
      </c>
      <c r="P19" s="26">
        <v>152368</v>
      </c>
      <c r="Q19" s="26">
        <v>101121</v>
      </c>
      <c r="R19" s="26">
        <v>324011</v>
      </c>
      <c r="S19" s="26"/>
      <c r="T19" s="26"/>
      <c r="U19" s="26"/>
      <c r="V19" s="26"/>
      <c r="W19" s="26">
        <v>710967</v>
      </c>
      <c r="X19" s="26">
        <v>68790056</v>
      </c>
      <c r="Y19" s="26">
        <v>-68079089</v>
      </c>
      <c r="Z19" s="27">
        <v>-98.97</v>
      </c>
      <c r="AA19" s="28">
        <v>90758976</v>
      </c>
    </row>
    <row r="20" spans="1:27" ht="13.5">
      <c r="A20" s="23" t="s">
        <v>45</v>
      </c>
      <c r="B20" s="29"/>
      <c r="C20" s="6">
        <v>-1240265</v>
      </c>
      <c r="D20" s="6"/>
      <c r="E20" s="7"/>
      <c r="F20" s="8">
        <v>2000000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500000</v>
      </c>
      <c r="Y20" s="8">
        <v>-500000</v>
      </c>
      <c r="Z20" s="2">
        <v>-100</v>
      </c>
      <c r="AA20" s="6">
        <v>2000000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611868907</v>
      </c>
      <c r="D21" s="33">
        <f t="shared" si="0"/>
        <v>0</v>
      </c>
      <c r="E21" s="34">
        <f t="shared" si="0"/>
        <v>758788007</v>
      </c>
      <c r="F21" s="35">
        <f t="shared" si="0"/>
        <v>752115655</v>
      </c>
      <c r="G21" s="35">
        <f t="shared" si="0"/>
        <v>238570293</v>
      </c>
      <c r="H21" s="35">
        <f t="shared" si="0"/>
        <v>8616468</v>
      </c>
      <c r="I21" s="35">
        <f t="shared" si="0"/>
        <v>7428641</v>
      </c>
      <c r="J21" s="35">
        <f t="shared" si="0"/>
        <v>254615402</v>
      </c>
      <c r="K21" s="35">
        <f t="shared" si="0"/>
        <v>8545683</v>
      </c>
      <c r="L21" s="35">
        <f t="shared" si="0"/>
        <v>6204569</v>
      </c>
      <c r="M21" s="35">
        <f t="shared" si="0"/>
        <v>192492842</v>
      </c>
      <c r="N21" s="35">
        <f t="shared" si="0"/>
        <v>207243094</v>
      </c>
      <c r="O21" s="35">
        <f t="shared" si="0"/>
        <v>7372618</v>
      </c>
      <c r="P21" s="35">
        <f t="shared" si="0"/>
        <v>8274356</v>
      </c>
      <c r="Q21" s="35">
        <f t="shared" si="0"/>
        <v>146107050</v>
      </c>
      <c r="R21" s="35">
        <f t="shared" si="0"/>
        <v>161754024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623612520</v>
      </c>
      <c r="X21" s="35">
        <f t="shared" si="0"/>
        <v>567422918</v>
      </c>
      <c r="Y21" s="35">
        <f t="shared" si="0"/>
        <v>56189602</v>
      </c>
      <c r="Z21" s="36">
        <f>+IF(X21&lt;&gt;0,+(Y21/X21)*100,0)</f>
        <v>9.902596496816155</v>
      </c>
      <c r="AA21" s="33">
        <f>SUM(AA5:AA20)</f>
        <v>752115655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244075645</v>
      </c>
      <c r="D24" s="6"/>
      <c r="E24" s="7">
        <v>273958206</v>
      </c>
      <c r="F24" s="8">
        <v>259299897</v>
      </c>
      <c r="G24" s="8">
        <v>1084215</v>
      </c>
      <c r="H24" s="8">
        <v>8552523</v>
      </c>
      <c r="I24" s="8">
        <v>21920419</v>
      </c>
      <c r="J24" s="8">
        <v>31557157</v>
      </c>
      <c r="K24" s="8">
        <v>55378028</v>
      </c>
      <c r="L24" s="8">
        <v>21514962</v>
      </c>
      <c r="M24" s="8">
        <v>1111803</v>
      </c>
      <c r="N24" s="8">
        <v>78004793</v>
      </c>
      <c r="O24" s="8">
        <v>43834524</v>
      </c>
      <c r="P24" s="8">
        <v>21406829</v>
      </c>
      <c r="Q24" s="8">
        <v>3430624</v>
      </c>
      <c r="R24" s="8">
        <v>68671977</v>
      </c>
      <c r="S24" s="8"/>
      <c r="T24" s="8"/>
      <c r="U24" s="8"/>
      <c r="V24" s="8"/>
      <c r="W24" s="8">
        <v>178233927</v>
      </c>
      <c r="X24" s="8">
        <v>201804120</v>
      </c>
      <c r="Y24" s="8">
        <v>-23570193</v>
      </c>
      <c r="Z24" s="2">
        <v>-11.68</v>
      </c>
      <c r="AA24" s="6">
        <v>259299897</v>
      </c>
    </row>
    <row r="25" spans="1:27" ht="13.5">
      <c r="A25" s="25" t="s">
        <v>49</v>
      </c>
      <c r="B25" s="24"/>
      <c r="C25" s="6">
        <v>10359386</v>
      </c>
      <c r="D25" s="6"/>
      <c r="E25" s="7">
        <v>11712745</v>
      </c>
      <c r="F25" s="8">
        <v>11739618</v>
      </c>
      <c r="G25" s="8"/>
      <c r="H25" s="8">
        <v>1881981</v>
      </c>
      <c r="I25" s="8"/>
      <c r="J25" s="8">
        <v>1881981</v>
      </c>
      <c r="K25" s="8">
        <v>2357280</v>
      </c>
      <c r="L25" s="8">
        <v>891485</v>
      </c>
      <c r="M25" s="8"/>
      <c r="N25" s="8">
        <v>3248765</v>
      </c>
      <c r="O25" s="8">
        <v>1739300</v>
      </c>
      <c r="P25" s="8">
        <v>859245</v>
      </c>
      <c r="Q25" s="8"/>
      <c r="R25" s="8">
        <v>2598545</v>
      </c>
      <c r="S25" s="8"/>
      <c r="T25" s="8"/>
      <c r="U25" s="8"/>
      <c r="V25" s="8"/>
      <c r="W25" s="8">
        <v>7729291</v>
      </c>
      <c r="X25" s="8">
        <v>8791287</v>
      </c>
      <c r="Y25" s="8">
        <v>-1061996</v>
      </c>
      <c r="Z25" s="2">
        <v>-12.08</v>
      </c>
      <c r="AA25" s="6">
        <v>11739618</v>
      </c>
    </row>
    <row r="26" spans="1:27" ht="13.5">
      <c r="A26" s="25" t="s">
        <v>50</v>
      </c>
      <c r="B26" s="24"/>
      <c r="C26" s="6">
        <v>7814997</v>
      </c>
      <c r="D26" s="6"/>
      <c r="E26" s="7">
        <v>30000000</v>
      </c>
      <c r="F26" s="8">
        <v>27000000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21750000</v>
      </c>
      <c r="Y26" s="8">
        <v>-21750000</v>
      </c>
      <c r="Z26" s="2">
        <v>-100</v>
      </c>
      <c r="AA26" s="6">
        <v>27000000</v>
      </c>
    </row>
    <row r="27" spans="1:27" ht="13.5">
      <c r="A27" s="25" t="s">
        <v>51</v>
      </c>
      <c r="B27" s="24"/>
      <c r="C27" s="6">
        <v>74144596</v>
      </c>
      <c r="D27" s="6"/>
      <c r="E27" s="7">
        <v>90000000</v>
      </c>
      <c r="F27" s="8">
        <v>90000000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67500003</v>
      </c>
      <c r="Y27" s="8">
        <v>-67500003</v>
      </c>
      <c r="Z27" s="2">
        <v>-100</v>
      </c>
      <c r="AA27" s="6">
        <v>90000000</v>
      </c>
    </row>
    <row r="28" spans="1:27" ht="13.5">
      <c r="A28" s="25" t="s">
        <v>52</v>
      </c>
      <c r="B28" s="24"/>
      <c r="C28" s="6">
        <v>739343</v>
      </c>
      <c r="D28" s="6"/>
      <c r="E28" s="7">
        <v>500000</v>
      </c>
      <c r="F28" s="8">
        <v>400000</v>
      </c>
      <c r="G28" s="8"/>
      <c r="H28" s="8">
        <v>364</v>
      </c>
      <c r="I28" s="8"/>
      <c r="J28" s="8">
        <v>364</v>
      </c>
      <c r="K28" s="8">
        <v>291279</v>
      </c>
      <c r="L28" s="8">
        <v>-23273</v>
      </c>
      <c r="M28" s="8"/>
      <c r="N28" s="8">
        <v>268006</v>
      </c>
      <c r="O28" s="8"/>
      <c r="P28" s="8"/>
      <c r="Q28" s="8"/>
      <c r="R28" s="8"/>
      <c r="S28" s="8"/>
      <c r="T28" s="8"/>
      <c r="U28" s="8"/>
      <c r="V28" s="8"/>
      <c r="W28" s="8">
        <v>268370</v>
      </c>
      <c r="X28" s="8">
        <v>350003</v>
      </c>
      <c r="Y28" s="8">
        <v>-81633</v>
      </c>
      <c r="Z28" s="2">
        <v>-23.32</v>
      </c>
      <c r="AA28" s="6">
        <v>400000</v>
      </c>
    </row>
    <row r="29" spans="1:27" ht="13.5">
      <c r="A29" s="25" t="s">
        <v>53</v>
      </c>
      <c r="B29" s="24"/>
      <c r="C29" s="6">
        <v>8910629</v>
      </c>
      <c r="D29" s="6"/>
      <c r="E29" s="7">
        <v>6000000</v>
      </c>
      <c r="F29" s="8">
        <v>8000000</v>
      </c>
      <c r="G29" s="8"/>
      <c r="H29" s="8"/>
      <c r="I29" s="8">
        <v>1981468</v>
      </c>
      <c r="J29" s="8">
        <v>1981468</v>
      </c>
      <c r="K29" s="8">
        <v>898033</v>
      </c>
      <c r="L29" s="8">
        <v>962680</v>
      </c>
      <c r="M29" s="8">
        <v>938585</v>
      </c>
      <c r="N29" s="8">
        <v>2799298</v>
      </c>
      <c r="O29" s="8">
        <v>744947</v>
      </c>
      <c r="P29" s="8">
        <v>-237754</v>
      </c>
      <c r="Q29" s="8">
        <v>1876105</v>
      </c>
      <c r="R29" s="8">
        <v>2383298</v>
      </c>
      <c r="S29" s="8"/>
      <c r="T29" s="8"/>
      <c r="U29" s="8"/>
      <c r="V29" s="8"/>
      <c r="W29" s="8">
        <v>7164064</v>
      </c>
      <c r="X29" s="8">
        <v>5000000</v>
      </c>
      <c r="Y29" s="8">
        <v>2164064</v>
      </c>
      <c r="Z29" s="2">
        <v>43.28</v>
      </c>
      <c r="AA29" s="6">
        <v>8000000</v>
      </c>
    </row>
    <row r="30" spans="1:27" ht="13.5">
      <c r="A30" s="25" t="s">
        <v>54</v>
      </c>
      <c r="B30" s="24"/>
      <c r="C30" s="6">
        <v>13025594</v>
      </c>
      <c r="D30" s="6"/>
      <c r="E30" s="7">
        <v>12967140</v>
      </c>
      <c r="F30" s="8">
        <v>19395950</v>
      </c>
      <c r="G30" s="8">
        <v>-6495</v>
      </c>
      <c r="H30" s="8">
        <v>798041</v>
      </c>
      <c r="I30" s="8">
        <v>878103</v>
      </c>
      <c r="J30" s="8">
        <v>1669649</v>
      </c>
      <c r="K30" s="8">
        <v>1686435</v>
      </c>
      <c r="L30" s="8">
        <v>1003185</v>
      </c>
      <c r="M30" s="8">
        <v>1724307</v>
      </c>
      <c r="N30" s="8">
        <v>4413927</v>
      </c>
      <c r="O30" s="8">
        <v>1285701</v>
      </c>
      <c r="P30" s="8">
        <v>1476238</v>
      </c>
      <c r="Q30" s="8">
        <v>914691</v>
      </c>
      <c r="R30" s="8">
        <v>3676630</v>
      </c>
      <c r="S30" s="8"/>
      <c r="T30" s="8"/>
      <c r="U30" s="8"/>
      <c r="V30" s="8"/>
      <c r="W30" s="8">
        <v>9760206</v>
      </c>
      <c r="X30" s="8">
        <v>12820754</v>
      </c>
      <c r="Y30" s="8">
        <v>-3060548</v>
      </c>
      <c r="Z30" s="2">
        <v>-23.87</v>
      </c>
      <c r="AA30" s="6">
        <v>19395950</v>
      </c>
    </row>
    <row r="31" spans="1:27" ht="13.5">
      <c r="A31" s="25" t="s">
        <v>55</v>
      </c>
      <c r="B31" s="24"/>
      <c r="C31" s="6">
        <v>118465883</v>
      </c>
      <c r="D31" s="6"/>
      <c r="E31" s="7">
        <v>205466410</v>
      </c>
      <c r="F31" s="8">
        <v>191636550</v>
      </c>
      <c r="G31" s="8">
        <v>297746</v>
      </c>
      <c r="H31" s="8">
        <v>3998891</v>
      </c>
      <c r="I31" s="8">
        <v>6967404</v>
      </c>
      <c r="J31" s="8">
        <v>11264041</v>
      </c>
      <c r="K31" s="8">
        <v>16148145</v>
      </c>
      <c r="L31" s="8">
        <v>16058220</v>
      </c>
      <c r="M31" s="8">
        <v>14872434</v>
      </c>
      <c r="N31" s="8">
        <v>47078799</v>
      </c>
      <c r="O31" s="8">
        <v>8094637</v>
      </c>
      <c r="P31" s="8">
        <v>7649902</v>
      </c>
      <c r="Q31" s="8">
        <v>16536564</v>
      </c>
      <c r="R31" s="8">
        <v>32281103</v>
      </c>
      <c r="S31" s="8"/>
      <c r="T31" s="8"/>
      <c r="U31" s="8"/>
      <c r="V31" s="8"/>
      <c r="W31" s="8">
        <v>90623943</v>
      </c>
      <c r="X31" s="8">
        <v>147849275</v>
      </c>
      <c r="Y31" s="8">
        <v>-57225332</v>
      </c>
      <c r="Z31" s="2">
        <v>-38.71</v>
      </c>
      <c r="AA31" s="6">
        <v>191636550</v>
      </c>
    </row>
    <row r="32" spans="1:27" ht="13.5">
      <c r="A32" s="25" t="s">
        <v>43</v>
      </c>
      <c r="B32" s="24"/>
      <c r="C32" s="6">
        <v>17753542</v>
      </c>
      <c r="D32" s="6"/>
      <c r="E32" s="7">
        <v>21500000</v>
      </c>
      <c r="F32" s="8">
        <v>21500000</v>
      </c>
      <c r="G32" s="8">
        <v>5000000</v>
      </c>
      <c r="H32" s="8"/>
      <c r="I32" s="8"/>
      <c r="J32" s="8">
        <v>5000000</v>
      </c>
      <c r="K32" s="8">
        <v>5011378</v>
      </c>
      <c r="L32" s="8"/>
      <c r="M32" s="8"/>
      <c r="N32" s="8">
        <v>5011378</v>
      </c>
      <c r="O32" s="8">
        <v>4464155</v>
      </c>
      <c r="P32" s="8">
        <v>46399</v>
      </c>
      <c r="Q32" s="8">
        <v>242393</v>
      </c>
      <c r="R32" s="8">
        <v>4752947</v>
      </c>
      <c r="S32" s="8"/>
      <c r="T32" s="8"/>
      <c r="U32" s="8"/>
      <c r="V32" s="8"/>
      <c r="W32" s="8">
        <v>14764325</v>
      </c>
      <c r="X32" s="8">
        <v>16125003</v>
      </c>
      <c r="Y32" s="8">
        <v>-1360678</v>
      </c>
      <c r="Z32" s="2">
        <v>-8.44</v>
      </c>
      <c r="AA32" s="6">
        <v>21500000</v>
      </c>
    </row>
    <row r="33" spans="1:27" ht="13.5">
      <c r="A33" s="25" t="s">
        <v>56</v>
      </c>
      <c r="B33" s="24"/>
      <c r="C33" s="6">
        <v>80823570</v>
      </c>
      <c r="D33" s="6"/>
      <c r="E33" s="7">
        <v>79315472</v>
      </c>
      <c r="F33" s="8">
        <v>94993811</v>
      </c>
      <c r="G33" s="8">
        <v>6177316</v>
      </c>
      <c r="H33" s="8">
        <v>3407480</v>
      </c>
      <c r="I33" s="8">
        <v>7898681</v>
      </c>
      <c r="J33" s="8">
        <v>17483477</v>
      </c>
      <c r="K33" s="8">
        <v>10118163</v>
      </c>
      <c r="L33" s="8">
        <v>7475266</v>
      </c>
      <c r="M33" s="8">
        <v>4436319</v>
      </c>
      <c r="N33" s="8">
        <v>22029748</v>
      </c>
      <c r="O33" s="8">
        <v>9868592</v>
      </c>
      <c r="P33" s="8">
        <v>6496022</v>
      </c>
      <c r="Q33" s="8">
        <v>4025312</v>
      </c>
      <c r="R33" s="8">
        <v>20389926</v>
      </c>
      <c r="S33" s="8"/>
      <c r="T33" s="8"/>
      <c r="U33" s="8"/>
      <c r="V33" s="8"/>
      <c r="W33" s="8">
        <v>59903151</v>
      </c>
      <c r="X33" s="8">
        <v>64711091</v>
      </c>
      <c r="Y33" s="8">
        <v>-4807940</v>
      </c>
      <c r="Z33" s="2">
        <v>-7.43</v>
      </c>
      <c r="AA33" s="6">
        <v>94993811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576113185</v>
      </c>
      <c r="D35" s="33">
        <f>SUM(D24:D34)</f>
        <v>0</v>
      </c>
      <c r="E35" s="34">
        <f t="shared" si="1"/>
        <v>731419973</v>
      </c>
      <c r="F35" s="35">
        <f t="shared" si="1"/>
        <v>723965826</v>
      </c>
      <c r="G35" s="35">
        <f t="shared" si="1"/>
        <v>12552782</v>
      </c>
      <c r="H35" s="35">
        <f t="shared" si="1"/>
        <v>18639280</v>
      </c>
      <c r="I35" s="35">
        <f t="shared" si="1"/>
        <v>39646075</v>
      </c>
      <c r="J35" s="35">
        <f t="shared" si="1"/>
        <v>70838137</v>
      </c>
      <c r="K35" s="35">
        <f t="shared" si="1"/>
        <v>91888741</v>
      </c>
      <c r="L35" s="35">
        <f t="shared" si="1"/>
        <v>47882525</v>
      </c>
      <c r="M35" s="35">
        <f t="shared" si="1"/>
        <v>23083448</v>
      </c>
      <c r="N35" s="35">
        <f t="shared" si="1"/>
        <v>162854714</v>
      </c>
      <c r="O35" s="35">
        <f t="shared" si="1"/>
        <v>70031856</v>
      </c>
      <c r="P35" s="35">
        <f t="shared" si="1"/>
        <v>37696881</v>
      </c>
      <c r="Q35" s="35">
        <f t="shared" si="1"/>
        <v>27025689</v>
      </c>
      <c r="R35" s="35">
        <f t="shared" si="1"/>
        <v>134754426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368447277</v>
      </c>
      <c r="X35" s="35">
        <f t="shared" si="1"/>
        <v>546701536</v>
      </c>
      <c r="Y35" s="35">
        <f t="shared" si="1"/>
        <v>-178254259</v>
      </c>
      <c r="Z35" s="36">
        <f>+IF(X35&lt;&gt;0,+(Y35/X35)*100,0)</f>
        <v>-32.60540665464675</v>
      </c>
      <c r="AA35" s="33">
        <f>SUM(AA24:AA34)</f>
        <v>723965826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35755722</v>
      </c>
      <c r="D37" s="46">
        <f>+D21-D35</f>
        <v>0</v>
      </c>
      <c r="E37" s="47">
        <f t="shared" si="2"/>
        <v>27368034</v>
      </c>
      <c r="F37" s="48">
        <f t="shared" si="2"/>
        <v>28149829</v>
      </c>
      <c r="G37" s="48">
        <f t="shared" si="2"/>
        <v>226017511</v>
      </c>
      <c r="H37" s="48">
        <f t="shared" si="2"/>
        <v>-10022812</v>
      </c>
      <c r="I37" s="48">
        <f t="shared" si="2"/>
        <v>-32217434</v>
      </c>
      <c r="J37" s="48">
        <f t="shared" si="2"/>
        <v>183777265</v>
      </c>
      <c r="K37" s="48">
        <f t="shared" si="2"/>
        <v>-83343058</v>
      </c>
      <c r="L37" s="48">
        <f t="shared" si="2"/>
        <v>-41677956</v>
      </c>
      <c r="M37" s="48">
        <f t="shared" si="2"/>
        <v>169409394</v>
      </c>
      <c r="N37" s="48">
        <f t="shared" si="2"/>
        <v>44388380</v>
      </c>
      <c r="O37" s="48">
        <f t="shared" si="2"/>
        <v>-62659238</v>
      </c>
      <c r="P37" s="48">
        <f t="shared" si="2"/>
        <v>-29422525</v>
      </c>
      <c r="Q37" s="48">
        <f t="shared" si="2"/>
        <v>119081361</v>
      </c>
      <c r="R37" s="48">
        <f t="shared" si="2"/>
        <v>26999598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255165243</v>
      </c>
      <c r="X37" s="48">
        <f>IF(F21=F35,0,X21-X35)</f>
        <v>20721382</v>
      </c>
      <c r="Y37" s="48">
        <f t="shared" si="2"/>
        <v>234443861</v>
      </c>
      <c r="Z37" s="49">
        <f>+IF(X37&lt;&gt;0,+(Y37/X37)*100,0)</f>
        <v>1131.4103518771094</v>
      </c>
      <c r="AA37" s="46">
        <f>+AA21-AA35</f>
        <v>28149829</v>
      </c>
    </row>
    <row r="38" spans="1:27" ht="22.5" customHeight="1">
      <c r="A38" s="50" t="s">
        <v>60</v>
      </c>
      <c r="B38" s="29"/>
      <c r="C38" s="6">
        <v>503271414</v>
      </c>
      <c r="D38" s="6"/>
      <c r="E38" s="7">
        <v>560434000</v>
      </c>
      <c r="F38" s="8">
        <v>548435000</v>
      </c>
      <c r="G38" s="8"/>
      <c r="H38" s="8">
        <v>5166403</v>
      </c>
      <c r="I38" s="8">
        <v>35863634</v>
      </c>
      <c r="J38" s="8">
        <v>41030037</v>
      </c>
      <c r="K38" s="8">
        <v>65375093</v>
      </c>
      <c r="L38" s="8">
        <v>30275599</v>
      </c>
      <c r="M38" s="8">
        <v>26546395</v>
      </c>
      <c r="N38" s="8">
        <v>122197087</v>
      </c>
      <c r="O38" s="8">
        <v>53077215</v>
      </c>
      <c r="P38" s="8">
        <v>16838765</v>
      </c>
      <c r="Q38" s="8">
        <v>60668065</v>
      </c>
      <c r="R38" s="8">
        <v>130584045</v>
      </c>
      <c r="S38" s="8"/>
      <c r="T38" s="8"/>
      <c r="U38" s="8"/>
      <c r="V38" s="8"/>
      <c r="W38" s="8">
        <v>293811169</v>
      </c>
      <c r="X38" s="8">
        <v>417325747</v>
      </c>
      <c r="Y38" s="8">
        <v>-123514578</v>
      </c>
      <c r="Z38" s="2">
        <v>-29.6</v>
      </c>
      <c r="AA38" s="6">
        <v>548435000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539027136</v>
      </c>
      <c r="D41" s="56">
        <f>SUM(D37:D40)</f>
        <v>0</v>
      </c>
      <c r="E41" s="57">
        <f t="shared" si="3"/>
        <v>587802034</v>
      </c>
      <c r="F41" s="58">
        <f t="shared" si="3"/>
        <v>576584829</v>
      </c>
      <c r="G41" s="58">
        <f t="shared" si="3"/>
        <v>226017511</v>
      </c>
      <c r="H41" s="58">
        <f t="shared" si="3"/>
        <v>-4856409</v>
      </c>
      <c r="I41" s="58">
        <f t="shared" si="3"/>
        <v>3646200</v>
      </c>
      <c r="J41" s="58">
        <f t="shared" si="3"/>
        <v>224807302</v>
      </c>
      <c r="K41" s="58">
        <f t="shared" si="3"/>
        <v>-17967965</v>
      </c>
      <c r="L41" s="58">
        <f t="shared" si="3"/>
        <v>-11402357</v>
      </c>
      <c r="M41" s="58">
        <f t="shared" si="3"/>
        <v>195955789</v>
      </c>
      <c r="N41" s="58">
        <f t="shared" si="3"/>
        <v>166585467</v>
      </c>
      <c r="O41" s="58">
        <f t="shared" si="3"/>
        <v>-9582023</v>
      </c>
      <c r="P41" s="58">
        <f t="shared" si="3"/>
        <v>-12583760</v>
      </c>
      <c r="Q41" s="58">
        <f t="shared" si="3"/>
        <v>179749426</v>
      </c>
      <c r="R41" s="58">
        <f t="shared" si="3"/>
        <v>157583643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548976412</v>
      </c>
      <c r="X41" s="58">
        <f t="shared" si="3"/>
        <v>438047129</v>
      </c>
      <c r="Y41" s="58">
        <f t="shared" si="3"/>
        <v>110929283</v>
      </c>
      <c r="Z41" s="59">
        <f>+IF(X41&lt;&gt;0,+(Y41/X41)*100,0)</f>
        <v>25.323595489196784</v>
      </c>
      <c r="AA41" s="56">
        <f>SUM(AA37:AA40)</f>
        <v>576584829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539027136</v>
      </c>
      <c r="D43" s="64">
        <f>+D41-D42</f>
        <v>0</v>
      </c>
      <c r="E43" s="65">
        <f t="shared" si="4"/>
        <v>587802034</v>
      </c>
      <c r="F43" s="66">
        <f t="shared" si="4"/>
        <v>576584829</v>
      </c>
      <c r="G43" s="66">
        <f t="shared" si="4"/>
        <v>226017511</v>
      </c>
      <c r="H43" s="66">
        <f t="shared" si="4"/>
        <v>-4856409</v>
      </c>
      <c r="I43" s="66">
        <f t="shared" si="4"/>
        <v>3646200</v>
      </c>
      <c r="J43" s="66">
        <f t="shared" si="4"/>
        <v>224807302</v>
      </c>
      <c r="K43" s="66">
        <f t="shared" si="4"/>
        <v>-17967965</v>
      </c>
      <c r="L43" s="66">
        <f t="shared" si="4"/>
        <v>-11402357</v>
      </c>
      <c r="M43" s="66">
        <f t="shared" si="4"/>
        <v>195955789</v>
      </c>
      <c r="N43" s="66">
        <f t="shared" si="4"/>
        <v>166585467</v>
      </c>
      <c r="O43" s="66">
        <f t="shared" si="4"/>
        <v>-9582023</v>
      </c>
      <c r="P43" s="66">
        <f t="shared" si="4"/>
        <v>-12583760</v>
      </c>
      <c r="Q43" s="66">
        <f t="shared" si="4"/>
        <v>179749426</v>
      </c>
      <c r="R43" s="66">
        <f t="shared" si="4"/>
        <v>157583643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548976412</v>
      </c>
      <c r="X43" s="66">
        <f t="shared" si="4"/>
        <v>438047129</v>
      </c>
      <c r="Y43" s="66">
        <f t="shared" si="4"/>
        <v>110929283</v>
      </c>
      <c r="Z43" s="67">
        <f>+IF(X43&lt;&gt;0,+(Y43/X43)*100,0)</f>
        <v>25.323595489196784</v>
      </c>
      <c r="AA43" s="64">
        <f>+AA41-AA42</f>
        <v>576584829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539027136</v>
      </c>
      <c r="D45" s="56">
        <f>SUM(D43:D44)</f>
        <v>0</v>
      </c>
      <c r="E45" s="57">
        <f t="shared" si="5"/>
        <v>587802034</v>
      </c>
      <c r="F45" s="58">
        <f t="shared" si="5"/>
        <v>576584829</v>
      </c>
      <c r="G45" s="58">
        <f t="shared" si="5"/>
        <v>226017511</v>
      </c>
      <c r="H45" s="58">
        <f t="shared" si="5"/>
        <v>-4856409</v>
      </c>
      <c r="I45" s="58">
        <f t="shared" si="5"/>
        <v>3646200</v>
      </c>
      <c r="J45" s="58">
        <f t="shared" si="5"/>
        <v>224807302</v>
      </c>
      <c r="K45" s="58">
        <f t="shared" si="5"/>
        <v>-17967965</v>
      </c>
      <c r="L45" s="58">
        <f t="shared" si="5"/>
        <v>-11402357</v>
      </c>
      <c r="M45" s="58">
        <f t="shared" si="5"/>
        <v>195955789</v>
      </c>
      <c r="N45" s="58">
        <f t="shared" si="5"/>
        <v>166585467</v>
      </c>
      <c r="O45" s="58">
        <f t="shared" si="5"/>
        <v>-9582023</v>
      </c>
      <c r="P45" s="58">
        <f t="shared" si="5"/>
        <v>-12583760</v>
      </c>
      <c r="Q45" s="58">
        <f t="shared" si="5"/>
        <v>179749426</v>
      </c>
      <c r="R45" s="58">
        <f t="shared" si="5"/>
        <v>157583643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548976412</v>
      </c>
      <c r="X45" s="58">
        <f t="shared" si="5"/>
        <v>438047129</v>
      </c>
      <c r="Y45" s="58">
        <f t="shared" si="5"/>
        <v>110929283</v>
      </c>
      <c r="Z45" s="59">
        <f>+IF(X45&lt;&gt;0,+(Y45/X45)*100,0)</f>
        <v>25.323595489196784</v>
      </c>
      <c r="AA45" s="56">
        <f>SUM(AA43:AA44)</f>
        <v>576584829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539027136</v>
      </c>
      <c r="D47" s="71">
        <f>SUM(D45:D46)</f>
        <v>0</v>
      </c>
      <c r="E47" s="72">
        <f t="shared" si="6"/>
        <v>587802034</v>
      </c>
      <c r="F47" s="73">
        <f t="shared" si="6"/>
        <v>576584829</v>
      </c>
      <c r="G47" s="73">
        <f t="shared" si="6"/>
        <v>226017511</v>
      </c>
      <c r="H47" s="74">
        <f t="shared" si="6"/>
        <v>-4856409</v>
      </c>
      <c r="I47" s="74">
        <f t="shared" si="6"/>
        <v>3646200</v>
      </c>
      <c r="J47" s="74">
        <f t="shared" si="6"/>
        <v>224807302</v>
      </c>
      <c r="K47" s="74">
        <f t="shared" si="6"/>
        <v>-17967965</v>
      </c>
      <c r="L47" s="74">
        <f t="shared" si="6"/>
        <v>-11402357</v>
      </c>
      <c r="M47" s="73">
        <f t="shared" si="6"/>
        <v>195955789</v>
      </c>
      <c r="N47" s="73">
        <f t="shared" si="6"/>
        <v>166585467</v>
      </c>
      <c r="O47" s="74">
        <f t="shared" si="6"/>
        <v>-9582023</v>
      </c>
      <c r="P47" s="74">
        <f t="shared" si="6"/>
        <v>-12583760</v>
      </c>
      <c r="Q47" s="74">
        <f t="shared" si="6"/>
        <v>179749426</v>
      </c>
      <c r="R47" s="74">
        <f t="shared" si="6"/>
        <v>157583643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548976412</v>
      </c>
      <c r="X47" s="74">
        <f t="shared" si="6"/>
        <v>438047129</v>
      </c>
      <c r="Y47" s="74">
        <f t="shared" si="6"/>
        <v>110929283</v>
      </c>
      <c r="Z47" s="75">
        <f>+IF(X47&lt;&gt;0,+(Y47/X47)*100,0)</f>
        <v>25.323595489196784</v>
      </c>
      <c r="AA47" s="76">
        <f>SUM(AA45:AA46)</f>
        <v>576584829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13222692</v>
      </c>
      <c r="D5" s="6"/>
      <c r="E5" s="7">
        <v>18026690</v>
      </c>
      <c r="F5" s="8">
        <v>18026690</v>
      </c>
      <c r="G5" s="8">
        <v>17514142</v>
      </c>
      <c r="H5" s="8">
        <v>577452</v>
      </c>
      <c r="I5" s="8">
        <v>550599</v>
      </c>
      <c r="J5" s="8">
        <v>18642193</v>
      </c>
      <c r="K5" s="8">
        <v>246737</v>
      </c>
      <c r="L5" s="8">
        <v>125178</v>
      </c>
      <c r="M5" s="8">
        <v>387277</v>
      </c>
      <c r="N5" s="8">
        <v>759192</v>
      </c>
      <c r="O5" s="8">
        <v>368895</v>
      </c>
      <c r="P5" s="8">
        <v>383488</v>
      </c>
      <c r="Q5" s="8">
        <v>380348</v>
      </c>
      <c r="R5" s="8">
        <v>1132731</v>
      </c>
      <c r="S5" s="8"/>
      <c r="T5" s="8"/>
      <c r="U5" s="8"/>
      <c r="V5" s="8"/>
      <c r="W5" s="8">
        <v>20534116</v>
      </c>
      <c r="X5" s="8">
        <v>13520025</v>
      </c>
      <c r="Y5" s="8">
        <v>7014091</v>
      </c>
      <c r="Z5" s="2">
        <v>51.88</v>
      </c>
      <c r="AA5" s="6">
        <v>18026690</v>
      </c>
    </row>
    <row r="6" spans="1:27" ht="13.5">
      <c r="A6" s="23" t="s">
        <v>32</v>
      </c>
      <c r="B6" s="24"/>
      <c r="C6" s="6">
        <v>94384928</v>
      </c>
      <c r="D6" s="6"/>
      <c r="E6" s="7">
        <v>119382042</v>
      </c>
      <c r="F6" s="8">
        <v>122883890</v>
      </c>
      <c r="G6" s="8">
        <v>8568191</v>
      </c>
      <c r="H6" s="8">
        <v>10567854</v>
      </c>
      <c r="I6" s="8">
        <v>10393568</v>
      </c>
      <c r="J6" s="8">
        <v>29529613</v>
      </c>
      <c r="K6" s="8">
        <v>9542195</v>
      </c>
      <c r="L6" s="8">
        <v>9943013</v>
      </c>
      <c r="M6" s="8">
        <v>11155535</v>
      </c>
      <c r="N6" s="8">
        <v>30640743</v>
      </c>
      <c r="O6" s="8">
        <v>11257509</v>
      </c>
      <c r="P6" s="8">
        <v>10740285</v>
      </c>
      <c r="Q6" s="8">
        <v>10249197</v>
      </c>
      <c r="R6" s="8">
        <v>32246991</v>
      </c>
      <c r="S6" s="8"/>
      <c r="T6" s="8"/>
      <c r="U6" s="8"/>
      <c r="V6" s="8"/>
      <c r="W6" s="8">
        <v>92417347</v>
      </c>
      <c r="X6" s="8">
        <v>92162898</v>
      </c>
      <c r="Y6" s="8">
        <v>254449</v>
      </c>
      <c r="Z6" s="2">
        <v>0.28</v>
      </c>
      <c r="AA6" s="6">
        <v>122883890</v>
      </c>
    </row>
    <row r="7" spans="1:27" ht="13.5">
      <c r="A7" s="25" t="s">
        <v>33</v>
      </c>
      <c r="B7" s="24"/>
      <c r="C7" s="6">
        <v>13954589</v>
      </c>
      <c r="D7" s="6"/>
      <c r="E7" s="7">
        <v>15693930</v>
      </c>
      <c r="F7" s="8">
        <v>13002530</v>
      </c>
      <c r="G7" s="8">
        <v>1022756</v>
      </c>
      <c r="H7" s="8">
        <v>1114600</v>
      </c>
      <c r="I7" s="8">
        <v>1008657</v>
      </c>
      <c r="J7" s="8">
        <v>3146013</v>
      </c>
      <c r="K7" s="8">
        <v>937194</v>
      </c>
      <c r="L7" s="8">
        <v>1033670</v>
      </c>
      <c r="M7" s="8">
        <v>1069295</v>
      </c>
      <c r="N7" s="8">
        <v>3040159</v>
      </c>
      <c r="O7" s="8">
        <v>1371724</v>
      </c>
      <c r="P7" s="8">
        <v>977353</v>
      </c>
      <c r="Q7" s="8">
        <v>1023009</v>
      </c>
      <c r="R7" s="8">
        <v>3372086</v>
      </c>
      <c r="S7" s="8"/>
      <c r="T7" s="8"/>
      <c r="U7" s="8"/>
      <c r="V7" s="8"/>
      <c r="W7" s="8">
        <v>9558258</v>
      </c>
      <c r="X7" s="8">
        <v>9751896</v>
      </c>
      <c r="Y7" s="8">
        <v>-193638</v>
      </c>
      <c r="Z7" s="2">
        <v>-1.99</v>
      </c>
      <c r="AA7" s="6">
        <v>13002530</v>
      </c>
    </row>
    <row r="8" spans="1:27" ht="13.5">
      <c r="A8" s="25" t="s">
        <v>34</v>
      </c>
      <c r="B8" s="24"/>
      <c r="C8" s="6">
        <v>5058736</v>
      </c>
      <c r="D8" s="6"/>
      <c r="E8" s="7">
        <v>5432500</v>
      </c>
      <c r="F8" s="8">
        <v>5453000</v>
      </c>
      <c r="G8" s="8">
        <v>514323</v>
      </c>
      <c r="H8" s="8">
        <v>512232</v>
      </c>
      <c r="I8" s="8">
        <v>399304</v>
      </c>
      <c r="J8" s="8">
        <v>1425859</v>
      </c>
      <c r="K8" s="8">
        <v>436176</v>
      </c>
      <c r="L8" s="8">
        <v>436487</v>
      </c>
      <c r="M8" s="8">
        <v>428032</v>
      </c>
      <c r="N8" s="8">
        <v>1300695</v>
      </c>
      <c r="O8" s="8">
        <v>453386</v>
      </c>
      <c r="P8" s="8">
        <v>423041</v>
      </c>
      <c r="Q8" s="8">
        <v>380747</v>
      </c>
      <c r="R8" s="8">
        <v>1257174</v>
      </c>
      <c r="S8" s="8"/>
      <c r="T8" s="8"/>
      <c r="U8" s="8"/>
      <c r="V8" s="8"/>
      <c r="W8" s="8">
        <v>3983728</v>
      </c>
      <c r="X8" s="8">
        <v>4089744</v>
      </c>
      <c r="Y8" s="8">
        <v>-106016</v>
      </c>
      <c r="Z8" s="2">
        <v>-2.59</v>
      </c>
      <c r="AA8" s="6">
        <v>5453000</v>
      </c>
    </row>
    <row r="9" spans="1:27" ht="13.5">
      <c r="A9" s="25" t="s">
        <v>35</v>
      </c>
      <c r="B9" s="24"/>
      <c r="C9" s="6">
        <v>7106971</v>
      </c>
      <c r="D9" s="6"/>
      <c r="E9" s="7">
        <v>7897000</v>
      </c>
      <c r="F9" s="8">
        <v>7575500</v>
      </c>
      <c r="G9" s="8">
        <v>727899</v>
      </c>
      <c r="H9" s="8">
        <v>666152</v>
      </c>
      <c r="I9" s="8">
        <v>619026</v>
      </c>
      <c r="J9" s="8">
        <v>2013077</v>
      </c>
      <c r="K9" s="8">
        <v>602858</v>
      </c>
      <c r="L9" s="8">
        <v>606888</v>
      </c>
      <c r="M9" s="8">
        <v>598182</v>
      </c>
      <c r="N9" s="8">
        <v>1807928</v>
      </c>
      <c r="O9" s="8">
        <v>598036</v>
      </c>
      <c r="P9" s="8">
        <v>591684</v>
      </c>
      <c r="Q9" s="8">
        <v>578326</v>
      </c>
      <c r="R9" s="8">
        <v>1768046</v>
      </c>
      <c r="S9" s="8"/>
      <c r="T9" s="8"/>
      <c r="U9" s="8"/>
      <c r="V9" s="8"/>
      <c r="W9" s="8">
        <v>5589051</v>
      </c>
      <c r="X9" s="8">
        <v>5681619</v>
      </c>
      <c r="Y9" s="8">
        <v>-92568</v>
      </c>
      <c r="Z9" s="2">
        <v>-1.63</v>
      </c>
      <c r="AA9" s="6">
        <v>7575500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413908</v>
      </c>
      <c r="D11" s="6"/>
      <c r="E11" s="7">
        <v>390000</v>
      </c>
      <c r="F11" s="8">
        <v>465000</v>
      </c>
      <c r="G11" s="8">
        <v>43927</v>
      </c>
      <c r="H11" s="8">
        <v>44112</v>
      </c>
      <c r="I11" s="8">
        <v>29088</v>
      </c>
      <c r="J11" s="8">
        <v>117127</v>
      </c>
      <c r="K11" s="8">
        <v>47273</v>
      </c>
      <c r="L11" s="8">
        <v>28554</v>
      </c>
      <c r="M11" s="8">
        <v>31628</v>
      </c>
      <c r="N11" s="8">
        <v>107455</v>
      </c>
      <c r="O11" s="8">
        <v>294300</v>
      </c>
      <c r="P11" s="8">
        <v>27572</v>
      </c>
      <c r="Q11" s="8">
        <v>22074</v>
      </c>
      <c r="R11" s="8">
        <v>343946</v>
      </c>
      <c r="S11" s="8"/>
      <c r="T11" s="8"/>
      <c r="U11" s="8"/>
      <c r="V11" s="8"/>
      <c r="W11" s="8">
        <v>568528</v>
      </c>
      <c r="X11" s="8">
        <v>348750</v>
      </c>
      <c r="Y11" s="8">
        <v>219778</v>
      </c>
      <c r="Z11" s="2">
        <v>63.02</v>
      </c>
      <c r="AA11" s="6">
        <v>465000</v>
      </c>
    </row>
    <row r="12" spans="1:27" ht="13.5">
      <c r="A12" s="25" t="s">
        <v>37</v>
      </c>
      <c r="B12" s="29"/>
      <c r="C12" s="6">
        <v>2052395</v>
      </c>
      <c r="D12" s="6"/>
      <c r="E12" s="7">
        <v>850000</v>
      </c>
      <c r="F12" s="8">
        <v>1350000</v>
      </c>
      <c r="G12" s="8">
        <v>26361</v>
      </c>
      <c r="H12" s="8">
        <v>207031</v>
      </c>
      <c r="I12" s="8">
        <v>179810</v>
      </c>
      <c r="J12" s="8">
        <v>413202</v>
      </c>
      <c r="K12" s="8">
        <v>138509</v>
      </c>
      <c r="L12" s="8">
        <v>181911</v>
      </c>
      <c r="M12" s="8">
        <v>74882</v>
      </c>
      <c r="N12" s="8">
        <v>395302</v>
      </c>
      <c r="O12" s="8">
        <v>28622</v>
      </c>
      <c r="P12" s="8">
        <v>174776</v>
      </c>
      <c r="Q12" s="8">
        <v>94300</v>
      </c>
      <c r="R12" s="8">
        <v>297698</v>
      </c>
      <c r="S12" s="8"/>
      <c r="T12" s="8"/>
      <c r="U12" s="8"/>
      <c r="V12" s="8"/>
      <c r="W12" s="8">
        <v>1106202</v>
      </c>
      <c r="X12" s="8">
        <v>1012500</v>
      </c>
      <c r="Y12" s="8">
        <v>93702</v>
      </c>
      <c r="Z12" s="2">
        <v>9.25</v>
      </c>
      <c r="AA12" s="6">
        <v>1350000</v>
      </c>
    </row>
    <row r="13" spans="1:27" ht="13.5">
      <c r="A13" s="23" t="s">
        <v>38</v>
      </c>
      <c r="B13" s="29"/>
      <c r="C13" s="6">
        <v>4492133</v>
      </c>
      <c r="D13" s="6"/>
      <c r="E13" s="7">
        <v>4197650</v>
      </c>
      <c r="F13" s="8">
        <v>5465650</v>
      </c>
      <c r="G13" s="8">
        <v>388224</v>
      </c>
      <c r="H13" s="8">
        <v>470030</v>
      </c>
      <c r="I13" s="8">
        <v>306641</v>
      </c>
      <c r="J13" s="8">
        <v>1164895</v>
      </c>
      <c r="K13" s="8">
        <v>353229</v>
      </c>
      <c r="L13" s="8">
        <v>672744</v>
      </c>
      <c r="M13" s="8">
        <v>493162</v>
      </c>
      <c r="N13" s="8">
        <v>1519135</v>
      </c>
      <c r="O13" s="8">
        <v>528188</v>
      </c>
      <c r="P13" s="8">
        <v>518783</v>
      </c>
      <c r="Q13" s="8">
        <v>484066</v>
      </c>
      <c r="R13" s="8">
        <v>1531037</v>
      </c>
      <c r="S13" s="8"/>
      <c r="T13" s="8"/>
      <c r="U13" s="8"/>
      <c r="V13" s="8"/>
      <c r="W13" s="8">
        <v>4215067</v>
      </c>
      <c r="X13" s="8">
        <v>4099230</v>
      </c>
      <c r="Y13" s="8">
        <v>115837</v>
      </c>
      <c r="Z13" s="2">
        <v>2.83</v>
      </c>
      <c r="AA13" s="6">
        <v>5465650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259895</v>
      </c>
      <c r="D15" s="6"/>
      <c r="E15" s="7">
        <v>423000</v>
      </c>
      <c r="F15" s="8">
        <v>423000</v>
      </c>
      <c r="G15" s="8">
        <v>14920</v>
      </c>
      <c r="H15" s="8">
        <v>160027</v>
      </c>
      <c r="I15" s="8">
        <v>-120115</v>
      </c>
      <c r="J15" s="8">
        <v>54832</v>
      </c>
      <c r="K15" s="8">
        <v>42723</v>
      </c>
      <c r="L15" s="8">
        <v>16799</v>
      </c>
      <c r="M15" s="8">
        <v>10093</v>
      </c>
      <c r="N15" s="8">
        <v>69615</v>
      </c>
      <c r="O15" s="8">
        <v>29777</v>
      </c>
      <c r="P15" s="8">
        <v>18789</v>
      </c>
      <c r="Q15" s="8">
        <v>23921</v>
      </c>
      <c r="R15" s="8">
        <v>72487</v>
      </c>
      <c r="S15" s="8"/>
      <c r="T15" s="8"/>
      <c r="U15" s="8"/>
      <c r="V15" s="8"/>
      <c r="W15" s="8">
        <v>196934</v>
      </c>
      <c r="X15" s="8">
        <v>317241</v>
      </c>
      <c r="Y15" s="8">
        <v>-120307</v>
      </c>
      <c r="Z15" s="2">
        <v>-37.92</v>
      </c>
      <c r="AA15" s="6">
        <v>423000</v>
      </c>
    </row>
    <row r="16" spans="1:27" ht="13.5">
      <c r="A16" s="23" t="s">
        <v>41</v>
      </c>
      <c r="B16" s="29"/>
      <c r="C16" s="6">
        <v>467454</v>
      </c>
      <c r="D16" s="6"/>
      <c r="E16" s="7">
        <v>480300</v>
      </c>
      <c r="F16" s="8">
        <v>480300</v>
      </c>
      <c r="G16" s="8">
        <v>52187</v>
      </c>
      <c r="H16" s="8">
        <v>61769</v>
      </c>
      <c r="I16" s="8">
        <v>38137</v>
      </c>
      <c r="J16" s="8">
        <v>152093</v>
      </c>
      <c r="K16" s="8">
        <v>51359</v>
      </c>
      <c r="L16" s="8">
        <v>59394</v>
      </c>
      <c r="M16" s="8">
        <v>15066</v>
      </c>
      <c r="N16" s="8">
        <v>125819</v>
      </c>
      <c r="O16" s="8">
        <v>2174</v>
      </c>
      <c r="P16" s="8">
        <v>23586</v>
      </c>
      <c r="Q16" s="8">
        <v>27705</v>
      </c>
      <c r="R16" s="8">
        <v>53465</v>
      </c>
      <c r="S16" s="8"/>
      <c r="T16" s="8"/>
      <c r="U16" s="8"/>
      <c r="V16" s="8"/>
      <c r="W16" s="8">
        <v>331377</v>
      </c>
      <c r="X16" s="8">
        <v>360225</v>
      </c>
      <c r="Y16" s="8">
        <v>-28848</v>
      </c>
      <c r="Z16" s="2">
        <v>-8.01</v>
      </c>
      <c r="AA16" s="6">
        <v>480300</v>
      </c>
    </row>
    <row r="17" spans="1:27" ht="13.5">
      <c r="A17" s="23" t="s">
        <v>42</v>
      </c>
      <c r="B17" s="29"/>
      <c r="C17" s="6">
        <v>1013340</v>
      </c>
      <c r="D17" s="6"/>
      <c r="E17" s="7">
        <v>850000</v>
      </c>
      <c r="F17" s="8">
        <v>950000</v>
      </c>
      <c r="G17" s="8">
        <v>106006</v>
      </c>
      <c r="H17" s="8">
        <v>84838</v>
      </c>
      <c r="I17" s="8">
        <v>107440</v>
      </c>
      <c r="J17" s="8">
        <v>298284</v>
      </c>
      <c r="K17" s="8">
        <v>85553</v>
      </c>
      <c r="L17" s="8">
        <v>86864</v>
      </c>
      <c r="M17" s="8">
        <v>58709</v>
      </c>
      <c r="N17" s="8">
        <v>231126</v>
      </c>
      <c r="O17" s="8">
        <v>56792</v>
      </c>
      <c r="P17" s="8">
        <v>57800</v>
      </c>
      <c r="Q17" s="8">
        <v>59573</v>
      </c>
      <c r="R17" s="8">
        <v>174165</v>
      </c>
      <c r="S17" s="8"/>
      <c r="T17" s="8"/>
      <c r="U17" s="8"/>
      <c r="V17" s="8"/>
      <c r="W17" s="8">
        <v>703575</v>
      </c>
      <c r="X17" s="8">
        <v>712494</v>
      </c>
      <c r="Y17" s="8">
        <v>-8919</v>
      </c>
      <c r="Z17" s="2">
        <v>-1.25</v>
      </c>
      <c r="AA17" s="6">
        <v>950000</v>
      </c>
    </row>
    <row r="18" spans="1:27" ht="13.5">
      <c r="A18" s="23" t="s">
        <v>43</v>
      </c>
      <c r="B18" s="29"/>
      <c r="C18" s="6">
        <v>56672856</v>
      </c>
      <c r="D18" s="6"/>
      <c r="E18" s="7">
        <v>60969000</v>
      </c>
      <c r="F18" s="8">
        <v>61566400</v>
      </c>
      <c r="G18" s="8">
        <v>22300000</v>
      </c>
      <c r="H18" s="8">
        <v>255793</v>
      </c>
      <c r="I18" s="8">
        <v>179000</v>
      </c>
      <c r="J18" s="8">
        <v>22734793</v>
      </c>
      <c r="K18" s="8">
        <v>2819606</v>
      </c>
      <c r="L18" s="8">
        <v>584533</v>
      </c>
      <c r="M18" s="8">
        <v>18088476</v>
      </c>
      <c r="N18" s="8">
        <v>21492615</v>
      </c>
      <c r="O18" s="8">
        <v>16445</v>
      </c>
      <c r="P18" s="8">
        <v>941556</v>
      </c>
      <c r="Q18" s="8">
        <v>13724923</v>
      </c>
      <c r="R18" s="8">
        <v>14682924</v>
      </c>
      <c r="S18" s="8"/>
      <c r="T18" s="8"/>
      <c r="U18" s="8"/>
      <c r="V18" s="8"/>
      <c r="W18" s="8">
        <v>58910332</v>
      </c>
      <c r="X18" s="8">
        <v>46174797</v>
      </c>
      <c r="Y18" s="8">
        <v>12735535</v>
      </c>
      <c r="Z18" s="2">
        <v>27.58</v>
      </c>
      <c r="AA18" s="6">
        <v>61566400</v>
      </c>
    </row>
    <row r="19" spans="1:27" ht="13.5">
      <c r="A19" s="23" t="s">
        <v>44</v>
      </c>
      <c r="B19" s="29"/>
      <c r="C19" s="6">
        <v>1416457</v>
      </c>
      <c r="D19" s="6"/>
      <c r="E19" s="7">
        <v>1277140</v>
      </c>
      <c r="F19" s="26">
        <v>8754740</v>
      </c>
      <c r="G19" s="26">
        <v>138836</v>
      </c>
      <c r="H19" s="26">
        <v>53013</v>
      </c>
      <c r="I19" s="26">
        <v>56598</v>
      </c>
      <c r="J19" s="26">
        <v>248447</v>
      </c>
      <c r="K19" s="26">
        <v>176045</v>
      </c>
      <c r="L19" s="26">
        <v>54655</v>
      </c>
      <c r="M19" s="26">
        <v>116361</v>
      </c>
      <c r="N19" s="26">
        <v>347061</v>
      </c>
      <c r="O19" s="26">
        <v>242300</v>
      </c>
      <c r="P19" s="26">
        <v>71517</v>
      </c>
      <c r="Q19" s="26">
        <v>57701</v>
      </c>
      <c r="R19" s="26">
        <v>371518</v>
      </c>
      <c r="S19" s="26"/>
      <c r="T19" s="26"/>
      <c r="U19" s="26"/>
      <c r="V19" s="26"/>
      <c r="W19" s="26">
        <v>967026</v>
      </c>
      <c r="X19" s="26">
        <v>6566031</v>
      </c>
      <c r="Y19" s="26">
        <v>-5599005</v>
      </c>
      <c r="Z19" s="27">
        <v>-85.27</v>
      </c>
      <c r="AA19" s="28">
        <v>8754740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200516354</v>
      </c>
      <c r="D21" s="33">
        <f t="shared" si="0"/>
        <v>0</v>
      </c>
      <c r="E21" s="34">
        <f t="shared" si="0"/>
        <v>235869252</v>
      </c>
      <c r="F21" s="35">
        <f t="shared" si="0"/>
        <v>246396700</v>
      </c>
      <c r="G21" s="35">
        <f t="shared" si="0"/>
        <v>51417772</v>
      </c>
      <c r="H21" s="35">
        <f t="shared" si="0"/>
        <v>14774903</v>
      </c>
      <c r="I21" s="35">
        <f t="shared" si="0"/>
        <v>13747753</v>
      </c>
      <c r="J21" s="35">
        <f t="shared" si="0"/>
        <v>79940428</v>
      </c>
      <c r="K21" s="35">
        <f t="shared" si="0"/>
        <v>15479457</v>
      </c>
      <c r="L21" s="35">
        <f t="shared" si="0"/>
        <v>13830690</v>
      </c>
      <c r="M21" s="35">
        <f t="shared" si="0"/>
        <v>32526698</v>
      </c>
      <c r="N21" s="35">
        <f t="shared" si="0"/>
        <v>61836845</v>
      </c>
      <c r="O21" s="35">
        <f t="shared" si="0"/>
        <v>15248148</v>
      </c>
      <c r="P21" s="35">
        <f t="shared" si="0"/>
        <v>14950230</v>
      </c>
      <c r="Q21" s="35">
        <f t="shared" si="0"/>
        <v>27105890</v>
      </c>
      <c r="R21" s="35">
        <f t="shared" si="0"/>
        <v>57304268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199081541</v>
      </c>
      <c r="X21" s="35">
        <f t="shared" si="0"/>
        <v>184797450</v>
      </c>
      <c r="Y21" s="35">
        <f t="shared" si="0"/>
        <v>14284091</v>
      </c>
      <c r="Z21" s="36">
        <f>+IF(X21&lt;&gt;0,+(Y21/X21)*100,0)</f>
        <v>7.729593130208236</v>
      </c>
      <c r="AA21" s="33">
        <f>SUM(AA5:AA20)</f>
        <v>246396700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75701130</v>
      </c>
      <c r="D24" s="6"/>
      <c r="E24" s="7">
        <v>83150120</v>
      </c>
      <c r="F24" s="8">
        <v>80454986</v>
      </c>
      <c r="G24" s="8">
        <v>6542240</v>
      </c>
      <c r="H24" s="8">
        <v>6436148</v>
      </c>
      <c r="I24" s="8">
        <v>6421594</v>
      </c>
      <c r="J24" s="8">
        <v>19399982</v>
      </c>
      <c r="K24" s="8">
        <v>6389962</v>
      </c>
      <c r="L24" s="8">
        <v>10497948</v>
      </c>
      <c r="M24" s="8">
        <v>6427703</v>
      </c>
      <c r="N24" s="8">
        <v>23315613</v>
      </c>
      <c r="O24" s="8">
        <v>6384776</v>
      </c>
      <c r="P24" s="8">
        <v>6385948</v>
      </c>
      <c r="Q24" s="8">
        <v>6284061</v>
      </c>
      <c r="R24" s="8">
        <v>19054785</v>
      </c>
      <c r="S24" s="8"/>
      <c r="T24" s="8"/>
      <c r="U24" s="8"/>
      <c r="V24" s="8"/>
      <c r="W24" s="8">
        <v>61770380</v>
      </c>
      <c r="X24" s="8">
        <v>60338862</v>
      </c>
      <c r="Y24" s="8">
        <v>1431518</v>
      </c>
      <c r="Z24" s="2">
        <v>2.37</v>
      </c>
      <c r="AA24" s="6">
        <v>80454986</v>
      </c>
    </row>
    <row r="25" spans="1:27" ht="13.5">
      <c r="A25" s="25" t="s">
        <v>49</v>
      </c>
      <c r="B25" s="24"/>
      <c r="C25" s="6">
        <v>3993698</v>
      </c>
      <c r="D25" s="6"/>
      <c r="E25" s="7">
        <v>4253900</v>
      </c>
      <c r="F25" s="8">
        <v>4178490</v>
      </c>
      <c r="G25" s="8">
        <v>332854</v>
      </c>
      <c r="H25" s="8">
        <v>332854</v>
      </c>
      <c r="I25" s="8">
        <v>316133</v>
      </c>
      <c r="J25" s="8">
        <v>981841</v>
      </c>
      <c r="K25" s="8">
        <v>283109</v>
      </c>
      <c r="L25" s="8">
        <v>327916</v>
      </c>
      <c r="M25" s="8">
        <v>308687</v>
      </c>
      <c r="N25" s="8">
        <v>919712</v>
      </c>
      <c r="O25" s="8">
        <v>348432</v>
      </c>
      <c r="P25" s="8">
        <v>333070</v>
      </c>
      <c r="Q25" s="8">
        <v>333203</v>
      </c>
      <c r="R25" s="8">
        <v>1014705</v>
      </c>
      <c r="S25" s="8"/>
      <c r="T25" s="8"/>
      <c r="U25" s="8"/>
      <c r="V25" s="8"/>
      <c r="W25" s="8">
        <v>2916258</v>
      </c>
      <c r="X25" s="8">
        <v>3133845</v>
      </c>
      <c r="Y25" s="8">
        <v>-217587</v>
      </c>
      <c r="Z25" s="2">
        <v>-6.94</v>
      </c>
      <c r="AA25" s="6">
        <v>4178490</v>
      </c>
    </row>
    <row r="26" spans="1:27" ht="13.5">
      <c r="A26" s="25" t="s">
        <v>50</v>
      </c>
      <c r="B26" s="24"/>
      <c r="C26" s="6">
        <v>19452885</v>
      </c>
      <c r="D26" s="6"/>
      <c r="E26" s="7">
        <v>11103750</v>
      </c>
      <c r="F26" s="8">
        <v>14990060</v>
      </c>
      <c r="G26" s="8"/>
      <c r="H26" s="8"/>
      <c r="I26" s="8">
        <v>2775927</v>
      </c>
      <c r="J26" s="8">
        <v>2775927</v>
      </c>
      <c r="K26" s="8">
        <v>925309</v>
      </c>
      <c r="L26" s="8">
        <v>925309</v>
      </c>
      <c r="M26" s="8">
        <v>925309</v>
      </c>
      <c r="N26" s="8">
        <v>2775927</v>
      </c>
      <c r="O26" s="8"/>
      <c r="P26" s="8">
        <v>3516210</v>
      </c>
      <c r="Q26" s="8">
        <v>1249172</v>
      </c>
      <c r="R26" s="8">
        <v>4765382</v>
      </c>
      <c r="S26" s="8"/>
      <c r="T26" s="8"/>
      <c r="U26" s="8"/>
      <c r="V26" s="8"/>
      <c r="W26" s="8">
        <v>10317236</v>
      </c>
      <c r="X26" s="8">
        <v>11242530</v>
      </c>
      <c r="Y26" s="8">
        <v>-925294</v>
      </c>
      <c r="Z26" s="2">
        <v>-8.23</v>
      </c>
      <c r="AA26" s="6">
        <v>14990060</v>
      </c>
    </row>
    <row r="27" spans="1:27" ht="13.5">
      <c r="A27" s="25" t="s">
        <v>51</v>
      </c>
      <c r="B27" s="24"/>
      <c r="C27" s="6">
        <v>35051602</v>
      </c>
      <c r="D27" s="6"/>
      <c r="E27" s="7">
        <v>42179290</v>
      </c>
      <c r="F27" s="8">
        <v>42479290</v>
      </c>
      <c r="G27" s="8"/>
      <c r="H27" s="8"/>
      <c r="I27" s="8">
        <v>10545152</v>
      </c>
      <c r="J27" s="8">
        <v>10545152</v>
      </c>
      <c r="K27" s="8">
        <v>3805895</v>
      </c>
      <c r="L27" s="8">
        <v>3806189</v>
      </c>
      <c r="M27" s="8">
        <v>3806189</v>
      </c>
      <c r="N27" s="8">
        <v>11418273</v>
      </c>
      <c r="O27" s="8">
        <v>-18</v>
      </c>
      <c r="P27" s="8">
        <v>2548386</v>
      </c>
      <c r="Q27" s="8">
        <v>3541485</v>
      </c>
      <c r="R27" s="8">
        <v>6089853</v>
      </c>
      <c r="S27" s="8"/>
      <c r="T27" s="8"/>
      <c r="U27" s="8"/>
      <c r="V27" s="8"/>
      <c r="W27" s="8">
        <v>28053278</v>
      </c>
      <c r="X27" s="8">
        <v>31859397</v>
      </c>
      <c r="Y27" s="8">
        <v>-3806119</v>
      </c>
      <c r="Z27" s="2">
        <v>-11.95</v>
      </c>
      <c r="AA27" s="6">
        <v>42479290</v>
      </c>
    </row>
    <row r="28" spans="1:27" ht="13.5">
      <c r="A28" s="25" t="s">
        <v>52</v>
      </c>
      <c r="B28" s="24"/>
      <c r="C28" s="6">
        <v>3308277</v>
      </c>
      <c r="D28" s="6"/>
      <c r="E28" s="7">
        <v>5018550</v>
      </c>
      <c r="F28" s="8">
        <v>5036190</v>
      </c>
      <c r="G28" s="8"/>
      <c r="H28" s="8"/>
      <c r="I28" s="8"/>
      <c r="J28" s="8"/>
      <c r="K28" s="8">
        <v>1736</v>
      </c>
      <c r="L28" s="8">
        <v>101842</v>
      </c>
      <c r="M28" s="8">
        <v>114232</v>
      </c>
      <c r="N28" s="8">
        <v>217810</v>
      </c>
      <c r="O28" s="8"/>
      <c r="P28" s="8"/>
      <c r="Q28" s="8"/>
      <c r="R28" s="8"/>
      <c r="S28" s="8"/>
      <c r="T28" s="8"/>
      <c r="U28" s="8"/>
      <c r="V28" s="8"/>
      <c r="W28" s="8">
        <v>217810</v>
      </c>
      <c r="X28" s="8">
        <v>3777129</v>
      </c>
      <c r="Y28" s="8">
        <v>-3559319</v>
      </c>
      <c r="Z28" s="2">
        <v>-94.23</v>
      </c>
      <c r="AA28" s="6">
        <v>5036190</v>
      </c>
    </row>
    <row r="29" spans="1:27" ht="13.5">
      <c r="A29" s="25" t="s">
        <v>53</v>
      </c>
      <c r="B29" s="24"/>
      <c r="C29" s="6">
        <v>79992493</v>
      </c>
      <c r="D29" s="6"/>
      <c r="E29" s="7">
        <v>97294100</v>
      </c>
      <c r="F29" s="8">
        <v>97294100</v>
      </c>
      <c r="G29" s="8">
        <v>6031316</v>
      </c>
      <c r="H29" s="8">
        <v>5108016</v>
      </c>
      <c r="I29" s="8">
        <v>19639968</v>
      </c>
      <c r="J29" s="8">
        <v>30779300</v>
      </c>
      <c r="K29" s="8">
        <v>6743644</v>
      </c>
      <c r="L29" s="8">
        <v>7731862</v>
      </c>
      <c r="M29" s="8">
        <v>6059921</v>
      </c>
      <c r="N29" s="8">
        <v>20535427</v>
      </c>
      <c r="O29" s="8">
        <v>7167331</v>
      </c>
      <c r="P29" s="8">
        <v>276523</v>
      </c>
      <c r="Q29" s="8">
        <v>6552522</v>
      </c>
      <c r="R29" s="8">
        <v>13996376</v>
      </c>
      <c r="S29" s="8"/>
      <c r="T29" s="8"/>
      <c r="U29" s="8"/>
      <c r="V29" s="8"/>
      <c r="W29" s="8">
        <v>65311103</v>
      </c>
      <c r="X29" s="8">
        <v>72970569</v>
      </c>
      <c r="Y29" s="8">
        <v>-7659466</v>
      </c>
      <c r="Z29" s="2">
        <v>-10.5</v>
      </c>
      <c r="AA29" s="6">
        <v>97294100</v>
      </c>
    </row>
    <row r="30" spans="1:27" ht="13.5">
      <c r="A30" s="25" t="s">
        <v>54</v>
      </c>
      <c r="B30" s="24"/>
      <c r="C30" s="6">
        <v>3419625</v>
      </c>
      <c r="D30" s="6"/>
      <c r="E30" s="7">
        <v>4677790</v>
      </c>
      <c r="F30" s="8">
        <v>4316060</v>
      </c>
      <c r="G30" s="8">
        <v>129147</v>
      </c>
      <c r="H30" s="8">
        <v>160340</v>
      </c>
      <c r="I30" s="8">
        <v>553009</v>
      </c>
      <c r="J30" s="8">
        <v>842496</v>
      </c>
      <c r="K30" s="8">
        <v>63520</v>
      </c>
      <c r="L30" s="8">
        <v>220707</v>
      </c>
      <c r="M30" s="8">
        <v>145647</v>
      </c>
      <c r="N30" s="8">
        <v>429874</v>
      </c>
      <c r="O30" s="8">
        <v>451666</v>
      </c>
      <c r="P30" s="8">
        <v>142632</v>
      </c>
      <c r="Q30" s="8">
        <v>228694</v>
      </c>
      <c r="R30" s="8">
        <v>822992</v>
      </c>
      <c r="S30" s="8"/>
      <c r="T30" s="8"/>
      <c r="U30" s="8"/>
      <c r="V30" s="8"/>
      <c r="W30" s="8">
        <v>2095362</v>
      </c>
      <c r="X30" s="8">
        <v>3237021</v>
      </c>
      <c r="Y30" s="8">
        <v>-1141659</v>
      </c>
      <c r="Z30" s="2">
        <v>-35.27</v>
      </c>
      <c r="AA30" s="6">
        <v>4316060</v>
      </c>
    </row>
    <row r="31" spans="1:27" ht="13.5">
      <c r="A31" s="25" t="s">
        <v>55</v>
      </c>
      <c r="B31" s="24"/>
      <c r="C31" s="6">
        <v>8014321</v>
      </c>
      <c r="D31" s="6"/>
      <c r="E31" s="7">
        <v>8453450</v>
      </c>
      <c r="F31" s="8">
        <v>8464900</v>
      </c>
      <c r="G31" s="8">
        <v>17366</v>
      </c>
      <c r="H31" s="8">
        <v>234313</v>
      </c>
      <c r="I31" s="8">
        <v>739191</v>
      </c>
      <c r="J31" s="8">
        <v>990870</v>
      </c>
      <c r="K31" s="8">
        <v>432202</v>
      </c>
      <c r="L31" s="8">
        <v>490249</v>
      </c>
      <c r="M31" s="8">
        <v>393733</v>
      </c>
      <c r="N31" s="8">
        <v>1316184</v>
      </c>
      <c r="O31" s="8">
        <v>202160</v>
      </c>
      <c r="P31" s="8">
        <v>1400442</v>
      </c>
      <c r="Q31" s="8">
        <v>860674</v>
      </c>
      <c r="R31" s="8">
        <v>2463276</v>
      </c>
      <c r="S31" s="8"/>
      <c r="T31" s="8"/>
      <c r="U31" s="8"/>
      <c r="V31" s="8"/>
      <c r="W31" s="8">
        <v>4770330</v>
      </c>
      <c r="X31" s="8">
        <v>6348636</v>
      </c>
      <c r="Y31" s="8">
        <v>-1578306</v>
      </c>
      <c r="Z31" s="2">
        <v>-24.86</v>
      </c>
      <c r="AA31" s="6">
        <v>8464900</v>
      </c>
    </row>
    <row r="32" spans="1:27" ht="13.5">
      <c r="A32" s="25" t="s">
        <v>43</v>
      </c>
      <c r="B32" s="24"/>
      <c r="C32" s="6">
        <v>813543</v>
      </c>
      <c r="D32" s="6"/>
      <c r="E32" s="7">
        <v>883740</v>
      </c>
      <c r="F32" s="8">
        <v>841100</v>
      </c>
      <c r="G32" s="8"/>
      <c r="H32" s="8">
        <v>841086</v>
      </c>
      <c r="I32" s="8"/>
      <c r="J32" s="8">
        <v>841086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841086</v>
      </c>
      <c r="X32" s="8">
        <v>630819</v>
      </c>
      <c r="Y32" s="8">
        <v>210267</v>
      </c>
      <c r="Z32" s="2">
        <v>33.33</v>
      </c>
      <c r="AA32" s="6">
        <v>841100</v>
      </c>
    </row>
    <row r="33" spans="1:27" ht="13.5">
      <c r="A33" s="25" t="s">
        <v>56</v>
      </c>
      <c r="B33" s="24"/>
      <c r="C33" s="6">
        <v>15443236</v>
      </c>
      <c r="D33" s="6"/>
      <c r="E33" s="7">
        <v>25817350</v>
      </c>
      <c r="F33" s="8">
        <v>28979990</v>
      </c>
      <c r="G33" s="8">
        <v>815686</v>
      </c>
      <c r="H33" s="8">
        <v>1667594</v>
      </c>
      <c r="I33" s="8">
        <v>1950017</v>
      </c>
      <c r="J33" s="8">
        <v>4433297</v>
      </c>
      <c r="K33" s="8">
        <v>2395412</v>
      </c>
      <c r="L33" s="8">
        <v>2359816</v>
      </c>
      <c r="M33" s="8">
        <v>2379329</v>
      </c>
      <c r="N33" s="8">
        <v>7134557</v>
      </c>
      <c r="O33" s="8">
        <v>3638914</v>
      </c>
      <c r="P33" s="8">
        <v>1401399</v>
      </c>
      <c r="Q33" s="8">
        <v>1762400</v>
      </c>
      <c r="R33" s="8">
        <v>6802713</v>
      </c>
      <c r="S33" s="8"/>
      <c r="T33" s="8"/>
      <c r="U33" s="8"/>
      <c r="V33" s="8"/>
      <c r="W33" s="8">
        <v>18370567</v>
      </c>
      <c r="X33" s="8">
        <v>21709458</v>
      </c>
      <c r="Y33" s="8">
        <v>-3338891</v>
      </c>
      <c r="Z33" s="2">
        <v>-15.38</v>
      </c>
      <c r="AA33" s="6">
        <v>28979990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245190810</v>
      </c>
      <c r="D35" s="33">
        <f>SUM(D24:D34)</f>
        <v>0</v>
      </c>
      <c r="E35" s="34">
        <f t="shared" si="1"/>
        <v>282832040</v>
      </c>
      <c r="F35" s="35">
        <f t="shared" si="1"/>
        <v>287035166</v>
      </c>
      <c r="G35" s="35">
        <f t="shared" si="1"/>
        <v>13868609</v>
      </c>
      <c r="H35" s="35">
        <f t="shared" si="1"/>
        <v>14780351</v>
      </c>
      <c r="I35" s="35">
        <f t="shared" si="1"/>
        <v>42940991</v>
      </c>
      <c r="J35" s="35">
        <f t="shared" si="1"/>
        <v>71589951</v>
      </c>
      <c r="K35" s="35">
        <f t="shared" si="1"/>
        <v>21040789</v>
      </c>
      <c r="L35" s="35">
        <f t="shared" si="1"/>
        <v>26461838</v>
      </c>
      <c r="M35" s="35">
        <f t="shared" si="1"/>
        <v>20560750</v>
      </c>
      <c r="N35" s="35">
        <f t="shared" si="1"/>
        <v>68063377</v>
      </c>
      <c r="O35" s="35">
        <f t="shared" si="1"/>
        <v>18193261</v>
      </c>
      <c r="P35" s="35">
        <f t="shared" si="1"/>
        <v>16004610</v>
      </c>
      <c r="Q35" s="35">
        <f t="shared" si="1"/>
        <v>20812211</v>
      </c>
      <c r="R35" s="35">
        <f t="shared" si="1"/>
        <v>55010082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194663410</v>
      </c>
      <c r="X35" s="35">
        <f t="shared" si="1"/>
        <v>215248266</v>
      </c>
      <c r="Y35" s="35">
        <f t="shared" si="1"/>
        <v>-20584856</v>
      </c>
      <c r="Z35" s="36">
        <f>+IF(X35&lt;&gt;0,+(Y35/X35)*100,0)</f>
        <v>-9.563308630788226</v>
      </c>
      <c r="AA35" s="33">
        <f>SUM(AA24:AA34)</f>
        <v>287035166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-44674456</v>
      </c>
      <c r="D37" s="46">
        <f>+D21-D35</f>
        <v>0</v>
      </c>
      <c r="E37" s="47">
        <f t="shared" si="2"/>
        <v>-46962788</v>
      </c>
      <c r="F37" s="48">
        <f t="shared" si="2"/>
        <v>-40638466</v>
      </c>
      <c r="G37" s="48">
        <f t="shared" si="2"/>
        <v>37549163</v>
      </c>
      <c r="H37" s="48">
        <f t="shared" si="2"/>
        <v>-5448</v>
      </c>
      <c r="I37" s="48">
        <f t="shared" si="2"/>
        <v>-29193238</v>
      </c>
      <c r="J37" s="48">
        <f t="shared" si="2"/>
        <v>8350477</v>
      </c>
      <c r="K37" s="48">
        <f t="shared" si="2"/>
        <v>-5561332</v>
      </c>
      <c r="L37" s="48">
        <f t="shared" si="2"/>
        <v>-12631148</v>
      </c>
      <c r="M37" s="48">
        <f t="shared" si="2"/>
        <v>11965948</v>
      </c>
      <c r="N37" s="48">
        <f t="shared" si="2"/>
        <v>-6226532</v>
      </c>
      <c r="O37" s="48">
        <f t="shared" si="2"/>
        <v>-2945113</v>
      </c>
      <c r="P37" s="48">
        <f t="shared" si="2"/>
        <v>-1054380</v>
      </c>
      <c r="Q37" s="48">
        <f t="shared" si="2"/>
        <v>6293679</v>
      </c>
      <c r="R37" s="48">
        <f t="shared" si="2"/>
        <v>2294186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4418131</v>
      </c>
      <c r="X37" s="48">
        <f>IF(F21=F35,0,X21-X35)</f>
        <v>-30450816</v>
      </c>
      <c r="Y37" s="48">
        <f t="shared" si="2"/>
        <v>34868947</v>
      </c>
      <c r="Z37" s="49">
        <f>+IF(X37&lt;&gt;0,+(Y37/X37)*100,0)</f>
        <v>-114.50907259759475</v>
      </c>
      <c r="AA37" s="46">
        <f>+AA21-AA35</f>
        <v>-40638466</v>
      </c>
    </row>
    <row r="38" spans="1:27" ht="22.5" customHeight="1">
      <c r="A38" s="50" t="s">
        <v>60</v>
      </c>
      <c r="B38" s="29"/>
      <c r="C38" s="6">
        <v>88959672</v>
      </c>
      <c r="D38" s="6"/>
      <c r="E38" s="7">
        <v>27014000</v>
      </c>
      <c r="F38" s="8">
        <v>53224810</v>
      </c>
      <c r="G38" s="8"/>
      <c r="H38" s="8"/>
      <c r="I38" s="8">
        <v>16445</v>
      </c>
      <c r="J38" s="8">
        <v>16445</v>
      </c>
      <c r="K38" s="8">
        <v>5824833</v>
      </c>
      <c r="L38" s="8">
        <v>1676103</v>
      </c>
      <c r="M38" s="8">
        <v>8041195</v>
      </c>
      <c r="N38" s="8">
        <v>15542131</v>
      </c>
      <c r="O38" s="8"/>
      <c r="P38" s="8">
        <v>2836818</v>
      </c>
      <c r="Q38" s="8">
        <v>4462202</v>
      </c>
      <c r="R38" s="8">
        <v>7299020</v>
      </c>
      <c r="S38" s="8"/>
      <c r="T38" s="8"/>
      <c r="U38" s="8"/>
      <c r="V38" s="8"/>
      <c r="W38" s="8">
        <v>22857596</v>
      </c>
      <c r="X38" s="8">
        <v>39918609</v>
      </c>
      <c r="Y38" s="8">
        <v>-17061013</v>
      </c>
      <c r="Z38" s="2">
        <v>-42.74</v>
      </c>
      <c r="AA38" s="6">
        <v>53224810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44285216</v>
      </c>
      <c r="D41" s="56">
        <f>SUM(D37:D40)</f>
        <v>0</v>
      </c>
      <c r="E41" s="57">
        <f t="shared" si="3"/>
        <v>-19948788</v>
      </c>
      <c r="F41" s="58">
        <f t="shared" si="3"/>
        <v>12586344</v>
      </c>
      <c r="G41" s="58">
        <f t="shared" si="3"/>
        <v>37549163</v>
      </c>
      <c r="H41" s="58">
        <f t="shared" si="3"/>
        <v>-5448</v>
      </c>
      <c r="I41" s="58">
        <f t="shared" si="3"/>
        <v>-29176793</v>
      </c>
      <c r="J41" s="58">
        <f t="shared" si="3"/>
        <v>8366922</v>
      </c>
      <c r="K41" s="58">
        <f t="shared" si="3"/>
        <v>263501</v>
      </c>
      <c r="L41" s="58">
        <f t="shared" si="3"/>
        <v>-10955045</v>
      </c>
      <c r="M41" s="58">
        <f t="shared" si="3"/>
        <v>20007143</v>
      </c>
      <c r="N41" s="58">
        <f t="shared" si="3"/>
        <v>9315599</v>
      </c>
      <c r="O41" s="58">
        <f t="shared" si="3"/>
        <v>-2945113</v>
      </c>
      <c r="P41" s="58">
        <f t="shared" si="3"/>
        <v>1782438</v>
      </c>
      <c r="Q41" s="58">
        <f t="shared" si="3"/>
        <v>10755881</v>
      </c>
      <c r="R41" s="58">
        <f t="shared" si="3"/>
        <v>9593206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27275727</v>
      </c>
      <c r="X41" s="58">
        <f t="shared" si="3"/>
        <v>9467793</v>
      </c>
      <c r="Y41" s="58">
        <f t="shared" si="3"/>
        <v>17807934</v>
      </c>
      <c r="Z41" s="59">
        <f>+IF(X41&lt;&gt;0,+(Y41/X41)*100,0)</f>
        <v>188.0896001845414</v>
      </c>
      <c r="AA41" s="56">
        <f>SUM(AA37:AA40)</f>
        <v>12586344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44285216</v>
      </c>
      <c r="D43" s="64">
        <f>+D41-D42</f>
        <v>0</v>
      </c>
      <c r="E43" s="65">
        <f t="shared" si="4"/>
        <v>-19948788</v>
      </c>
      <c r="F43" s="66">
        <f t="shared" si="4"/>
        <v>12586344</v>
      </c>
      <c r="G43" s="66">
        <f t="shared" si="4"/>
        <v>37549163</v>
      </c>
      <c r="H43" s="66">
        <f t="shared" si="4"/>
        <v>-5448</v>
      </c>
      <c r="I43" s="66">
        <f t="shared" si="4"/>
        <v>-29176793</v>
      </c>
      <c r="J43" s="66">
        <f t="shared" si="4"/>
        <v>8366922</v>
      </c>
      <c r="K43" s="66">
        <f t="shared" si="4"/>
        <v>263501</v>
      </c>
      <c r="L43" s="66">
        <f t="shared" si="4"/>
        <v>-10955045</v>
      </c>
      <c r="M43" s="66">
        <f t="shared" si="4"/>
        <v>20007143</v>
      </c>
      <c r="N43" s="66">
        <f t="shared" si="4"/>
        <v>9315599</v>
      </c>
      <c r="O43" s="66">
        <f t="shared" si="4"/>
        <v>-2945113</v>
      </c>
      <c r="P43" s="66">
        <f t="shared" si="4"/>
        <v>1782438</v>
      </c>
      <c r="Q43" s="66">
        <f t="shared" si="4"/>
        <v>10755881</v>
      </c>
      <c r="R43" s="66">
        <f t="shared" si="4"/>
        <v>9593206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27275727</v>
      </c>
      <c r="X43" s="66">
        <f t="shared" si="4"/>
        <v>9467793</v>
      </c>
      <c r="Y43" s="66">
        <f t="shared" si="4"/>
        <v>17807934</v>
      </c>
      <c r="Z43" s="67">
        <f>+IF(X43&lt;&gt;0,+(Y43/X43)*100,0)</f>
        <v>188.0896001845414</v>
      </c>
      <c r="AA43" s="64">
        <f>+AA41-AA42</f>
        <v>12586344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44285216</v>
      </c>
      <c r="D45" s="56">
        <f>SUM(D43:D44)</f>
        <v>0</v>
      </c>
      <c r="E45" s="57">
        <f t="shared" si="5"/>
        <v>-19948788</v>
      </c>
      <c r="F45" s="58">
        <f t="shared" si="5"/>
        <v>12586344</v>
      </c>
      <c r="G45" s="58">
        <f t="shared" si="5"/>
        <v>37549163</v>
      </c>
      <c r="H45" s="58">
        <f t="shared" si="5"/>
        <v>-5448</v>
      </c>
      <c r="I45" s="58">
        <f t="shared" si="5"/>
        <v>-29176793</v>
      </c>
      <c r="J45" s="58">
        <f t="shared" si="5"/>
        <v>8366922</v>
      </c>
      <c r="K45" s="58">
        <f t="shared" si="5"/>
        <v>263501</v>
      </c>
      <c r="L45" s="58">
        <f t="shared" si="5"/>
        <v>-10955045</v>
      </c>
      <c r="M45" s="58">
        <f t="shared" si="5"/>
        <v>20007143</v>
      </c>
      <c r="N45" s="58">
        <f t="shared" si="5"/>
        <v>9315599</v>
      </c>
      <c r="O45" s="58">
        <f t="shared" si="5"/>
        <v>-2945113</v>
      </c>
      <c r="P45" s="58">
        <f t="shared" si="5"/>
        <v>1782438</v>
      </c>
      <c r="Q45" s="58">
        <f t="shared" si="5"/>
        <v>10755881</v>
      </c>
      <c r="R45" s="58">
        <f t="shared" si="5"/>
        <v>9593206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27275727</v>
      </c>
      <c r="X45" s="58">
        <f t="shared" si="5"/>
        <v>9467793</v>
      </c>
      <c r="Y45" s="58">
        <f t="shared" si="5"/>
        <v>17807934</v>
      </c>
      <c r="Z45" s="59">
        <f>+IF(X45&lt;&gt;0,+(Y45/X45)*100,0)</f>
        <v>188.0896001845414</v>
      </c>
      <c r="AA45" s="56">
        <f>SUM(AA43:AA44)</f>
        <v>12586344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44285216</v>
      </c>
      <c r="D47" s="71">
        <f>SUM(D45:D46)</f>
        <v>0</v>
      </c>
      <c r="E47" s="72">
        <f t="shared" si="6"/>
        <v>-19948788</v>
      </c>
      <c r="F47" s="73">
        <f t="shared" si="6"/>
        <v>12586344</v>
      </c>
      <c r="G47" s="73">
        <f t="shared" si="6"/>
        <v>37549163</v>
      </c>
      <c r="H47" s="74">
        <f t="shared" si="6"/>
        <v>-5448</v>
      </c>
      <c r="I47" s="74">
        <f t="shared" si="6"/>
        <v>-29176793</v>
      </c>
      <c r="J47" s="74">
        <f t="shared" si="6"/>
        <v>8366922</v>
      </c>
      <c r="K47" s="74">
        <f t="shared" si="6"/>
        <v>263501</v>
      </c>
      <c r="L47" s="74">
        <f t="shared" si="6"/>
        <v>-10955045</v>
      </c>
      <c r="M47" s="73">
        <f t="shared" si="6"/>
        <v>20007143</v>
      </c>
      <c r="N47" s="73">
        <f t="shared" si="6"/>
        <v>9315599</v>
      </c>
      <c r="O47" s="74">
        <f t="shared" si="6"/>
        <v>-2945113</v>
      </c>
      <c r="P47" s="74">
        <f t="shared" si="6"/>
        <v>1782438</v>
      </c>
      <c r="Q47" s="74">
        <f t="shared" si="6"/>
        <v>10755881</v>
      </c>
      <c r="R47" s="74">
        <f t="shared" si="6"/>
        <v>9593206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27275727</v>
      </c>
      <c r="X47" s="74">
        <f t="shared" si="6"/>
        <v>9467793</v>
      </c>
      <c r="Y47" s="74">
        <f t="shared" si="6"/>
        <v>17807934</v>
      </c>
      <c r="Z47" s="75">
        <f>+IF(X47&lt;&gt;0,+(Y47/X47)*100,0)</f>
        <v>188.0896001845414</v>
      </c>
      <c r="AA47" s="76">
        <f>SUM(AA45:AA46)</f>
        <v>12586344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71995423</v>
      </c>
      <c r="D5" s="6"/>
      <c r="E5" s="7">
        <v>81496197</v>
      </c>
      <c r="F5" s="8">
        <v>81496197</v>
      </c>
      <c r="G5" s="8">
        <v>40318715</v>
      </c>
      <c r="H5" s="8">
        <v>6135640</v>
      </c>
      <c r="I5" s="8">
        <v>5711086</v>
      </c>
      <c r="J5" s="8">
        <v>52165441</v>
      </c>
      <c r="K5" s="8">
        <v>2286123</v>
      </c>
      <c r="L5" s="8">
        <v>4895080</v>
      </c>
      <c r="M5" s="8">
        <v>4914302</v>
      </c>
      <c r="N5" s="8">
        <v>12095505</v>
      </c>
      <c r="O5" s="8">
        <v>4941541</v>
      </c>
      <c r="P5" s="8">
        <v>4927588</v>
      </c>
      <c r="Q5" s="8">
        <v>4938202</v>
      </c>
      <c r="R5" s="8">
        <v>14807331</v>
      </c>
      <c r="S5" s="8"/>
      <c r="T5" s="8"/>
      <c r="U5" s="8"/>
      <c r="V5" s="8"/>
      <c r="W5" s="8">
        <v>79068277</v>
      </c>
      <c r="X5" s="8">
        <v>61122150</v>
      </c>
      <c r="Y5" s="8">
        <v>17946127</v>
      </c>
      <c r="Z5" s="2">
        <v>29.36</v>
      </c>
      <c r="AA5" s="6">
        <v>81496197</v>
      </c>
    </row>
    <row r="6" spans="1:27" ht="13.5">
      <c r="A6" s="23" t="s">
        <v>32</v>
      </c>
      <c r="B6" s="24"/>
      <c r="C6" s="6">
        <v>128212688</v>
      </c>
      <c r="D6" s="6"/>
      <c r="E6" s="7">
        <v>161943408</v>
      </c>
      <c r="F6" s="8">
        <v>163154924</v>
      </c>
      <c r="G6" s="8">
        <v>36813711</v>
      </c>
      <c r="H6" s="8">
        <v>-6978404</v>
      </c>
      <c r="I6" s="8">
        <v>12607705</v>
      </c>
      <c r="J6" s="8">
        <v>42443012</v>
      </c>
      <c r="K6" s="8">
        <v>11966215</v>
      </c>
      <c r="L6" s="8">
        <v>11107702</v>
      </c>
      <c r="M6" s="8">
        <v>9875568</v>
      </c>
      <c r="N6" s="8">
        <v>32949485</v>
      </c>
      <c r="O6" s="8">
        <v>8806388</v>
      </c>
      <c r="P6" s="8">
        <v>9453458</v>
      </c>
      <c r="Q6" s="8">
        <v>9797957</v>
      </c>
      <c r="R6" s="8">
        <v>28057803</v>
      </c>
      <c r="S6" s="8"/>
      <c r="T6" s="8"/>
      <c r="U6" s="8"/>
      <c r="V6" s="8"/>
      <c r="W6" s="8">
        <v>103450300</v>
      </c>
      <c r="X6" s="8">
        <v>121760444</v>
      </c>
      <c r="Y6" s="8">
        <v>-18310144</v>
      </c>
      <c r="Z6" s="2">
        <v>-15.04</v>
      </c>
      <c r="AA6" s="6">
        <v>163154924</v>
      </c>
    </row>
    <row r="7" spans="1:27" ht="13.5">
      <c r="A7" s="25" t="s">
        <v>33</v>
      </c>
      <c r="B7" s="24"/>
      <c r="C7" s="6">
        <v>97439489</v>
      </c>
      <c r="D7" s="6"/>
      <c r="E7" s="7">
        <v>74722164</v>
      </c>
      <c r="F7" s="8">
        <v>97439490</v>
      </c>
      <c r="G7" s="8">
        <v>10186130</v>
      </c>
      <c r="H7" s="8">
        <v>-16309323</v>
      </c>
      <c r="I7" s="8">
        <v>7429165</v>
      </c>
      <c r="J7" s="8">
        <v>1305972</v>
      </c>
      <c r="K7" s="8">
        <v>7919512</v>
      </c>
      <c r="L7" s="8">
        <v>5668194</v>
      </c>
      <c r="M7" s="8">
        <v>6544876</v>
      </c>
      <c r="N7" s="8">
        <v>20132582</v>
      </c>
      <c r="O7" s="8">
        <v>8447165</v>
      </c>
      <c r="P7" s="8">
        <v>7195114</v>
      </c>
      <c r="Q7" s="8">
        <v>7773024</v>
      </c>
      <c r="R7" s="8">
        <v>23415303</v>
      </c>
      <c r="S7" s="8"/>
      <c r="T7" s="8"/>
      <c r="U7" s="8"/>
      <c r="V7" s="8"/>
      <c r="W7" s="8">
        <v>44853857</v>
      </c>
      <c r="X7" s="8">
        <v>70239953</v>
      </c>
      <c r="Y7" s="8">
        <v>-25386096</v>
      </c>
      <c r="Z7" s="2">
        <v>-36.14</v>
      </c>
      <c r="AA7" s="6">
        <v>97439490</v>
      </c>
    </row>
    <row r="8" spans="1:27" ht="13.5">
      <c r="A8" s="25" t="s">
        <v>34</v>
      </c>
      <c r="B8" s="24"/>
      <c r="C8" s="6">
        <v>24523572</v>
      </c>
      <c r="D8" s="6"/>
      <c r="E8" s="7">
        <v>17673514</v>
      </c>
      <c r="F8" s="8">
        <v>24523573</v>
      </c>
      <c r="G8" s="8">
        <v>10178067</v>
      </c>
      <c r="H8" s="8">
        <v>1480815</v>
      </c>
      <c r="I8" s="8">
        <v>1514626</v>
      </c>
      <c r="J8" s="8">
        <v>13173508</v>
      </c>
      <c r="K8" s="8">
        <v>1518954</v>
      </c>
      <c r="L8" s="8">
        <v>1538896</v>
      </c>
      <c r="M8" s="8">
        <v>1544670</v>
      </c>
      <c r="N8" s="8">
        <v>4602520</v>
      </c>
      <c r="O8" s="8">
        <v>1540738</v>
      </c>
      <c r="P8" s="8">
        <v>1541117</v>
      </c>
      <c r="Q8" s="8">
        <v>1540291</v>
      </c>
      <c r="R8" s="8">
        <v>4622146</v>
      </c>
      <c r="S8" s="8"/>
      <c r="T8" s="8"/>
      <c r="U8" s="8"/>
      <c r="V8" s="8"/>
      <c r="W8" s="8">
        <v>22398174</v>
      </c>
      <c r="X8" s="8">
        <v>17536422</v>
      </c>
      <c r="Y8" s="8">
        <v>4861752</v>
      </c>
      <c r="Z8" s="2">
        <v>27.72</v>
      </c>
      <c r="AA8" s="6">
        <v>24523573</v>
      </c>
    </row>
    <row r="9" spans="1:27" ht="13.5">
      <c r="A9" s="25" t="s">
        <v>35</v>
      </c>
      <c r="B9" s="24"/>
      <c r="C9" s="6">
        <v>9478439</v>
      </c>
      <c r="D9" s="6"/>
      <c r="E9" s="7">
        <v>15327926</v>
      </c>
      <c r="F9" s="8">
        <v>15327926</v>
      </c>
      <c r="G9" s="8">
        <v>992824</v>
      </c>
      <c r="H9" s="8">
        <v>993313</v>
      </c>
      <c r="I9" s="8">
        <v>993395</v>
      </c>
      <c r="J9" s="8">
        <v>2979532</v>
      </c>
      <c r="K9" s="8">
        <v>995339</v>
      </c>
      <c r="L9" s="8">
        <v>991426</v>
      </c>
      <c r="M9" s="8">
        <v>995071</v>
      </c>
      <c r="N9" s="8">
        <v>2981836</v>
      </c>
      <c r="O9" s="8">
        <v>994904</v>
      </c>
      <c r="P9" s="8">
        <v>994882</v>
      </c>
      <c r="Q9" s="8">
        <v>994590</v>
      </c>
      <c r="R9" s="8">
        <v>2984376</v>
      </c>
      <c r="S9" s="8"/>
      <c r="T9" s="8"/>
      <c r="U9" s="8"/>
      <c r="V9" s="8"/>
      <c r="W9" s="8">
        <v>8945744</v>
      </c>
      <c r="X9" s="8">
        <v>11495952</v>
      </c>
      <c r="Y9" s="8">
        <v>-2550208</v>
      </c>
      <c r="Z9" s="2">
        <v>-22.18</v>
      </c>
      <c r="AA9" s="6">
        <v>15327926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564641</v>
      </c>
      <c r="D11" s="6"/>
      <c r="E11" s="7">
        <v>1510818</v>
      </c>
      <c r="F11" s="8">
        <v>1510818</v>
      </c>
      <c r="G11" s="8">
        <v>38476</v>
      </c>
      <c r="H11" s="8">
        <v>18408</v>
      </c>
      <c r="I11" s="8">
        <v>53899</v>
      </c>
      <c r="J11" s="8">
        <v>110783</v>
      </c>
      <c r="K11" s="8">
        <v>33203</v>
      </c>
      <c r="L11" s="8">
        <v>41580</v>
      </c>
      <c r="M11" s="8">
        <v>18796</v>
      </c>
      <c r="N11" s="8">
        <v>93579</v>
      </c>
      <c r="O11" s="8">
        <v>23859</v>
      </c>
      <c r="P11" s="8">
        <v>60229</v>
      </c>
      <c r="Q11" s="8">
        <v>33391</v>
      </c>
      <c r="R11" s="8">
        <v>117479</v>
      </c>
      <c r="S11" s="8"/>
      <c r="T11" s="8"/>
      <c r="U11" s="8"/>
      <c r="V11" s="8"/>
      <c r="W11" s="8">
        <v>321841</v>
      </c>
      <c r="X11" s="8">
        <v>1133136</v>
      </c>
      <c r="Y11" s="8">
        <v>-811295</v>
      </c>
      <c r="Z11" s="2">
        <v>-71.6</v>
      </c>
      <c r="AA11" s="6">
        <v>1510818</v>
      </c>
    </row>
    <row r="12" spans="1:27" ht="13.5">
      <c r="A12" s="25" t="s">
        <v>37</v>
      </c>
      <c r="B12" s="29"/>
      <c r="C12" s="6">
        <v>2905857</v>
      </c>
      <c r="D12" s="6"/>
      <c r="E12" s="7">
        <v>2000000</v>
      </c>
      <c r="F12" s="8">
        <v>4000000</v>
      </c>
      <c r="G12" s="8">
        <v>13143</v>
      </c>
      <c r="H12" s="8">
        <v>365664</v>
      </c>
      <c r="I12" s="8">
        <v>881286</v>
      </c>
      <c r="J12" s="8">
        <v>1260093</v>
      </c>
      <c r="K12" s="8">
        <v>35557</v>
      </c>
      <c r="L12" s="8">
        <v>31158</v>
      </c>
      <c r="M12" s="8">
        <v>35585</v>
      </c>
      <c r="N12" s="8">
        <v>102300</v>
      </c>
      <c r="O12" s="8">
        <v>28743</v>
      </c>
      <c r="P12" s="8">
        <v>259</v>
      </c>
      <c r="Q12" s="8">
        <v>17142</v>
      </c>
      <c r="R12" s="8">
        <v>46144</v>
      </c>
      <c r="S12" s="8"/>
      <c r="T12" s="8"/>
      <c r="U12" s="8"/>
      <c r="V12" s="8"/>
      <c r="W12" s="8">
        <v>1408537</v>
      </c>
      <c r="X12" s="8">
        <v>2750003</v>
      </c>
      <c r="Y12" s="8">
        <v>-1341466</v>
      </c>
      <c r="Z12" s="2">
        <v>-48.78</v>
      </c>
      <c r="AA12" s="6">
        <v>4000000</v>
      </c>
    </row>
    <row r="13" spans="1:27" ht="13.5">
      <c r="A13" s="23" t="s">
        <v>38</v>
      </c>
      <c r="B13" s="29"/>
      <c r="C13" s="6">
        <v>29692397</v>
      </c>
      <c r="D13" s="6"/>
      <c r="E13" s="7">
        <v>7862885</v>
      </c>
      <c r="F13" s="8">
        <v>26572457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17590645</v>
      </c>
      <c r="Y13" s="8">
        <v>-17590645</v>
      </c>
      <c r="Z13" s="2">
        <v>-100</v>
      </c>
      <c r="AA13" s="6">
        <v>26572457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315364</v>
      </c>
      <c r="D15" s="6"/>
      <c r="E15" s="7">
        <v>1260881</v>
      </c>
      <c r="F15" s="8">
        <v>1260881</v>
      </c>
      <c r="G15" s="8">
        <v>2612288</v>
      </c>
      <c r="H15" s="8">
        <v>2775232</v>
      </c>
      <c r="I15" s="8">
        <v>2850510</v>
      </c>
      <c r="J15" s="8">
        <v>8238030</v>
      </c>
      <c r="K15" s="8">
        <v>2773302</v>
      </c>
      <c r="L15" s="8">
        <v>2575541</v>
      </c>
      <c r="M15" s="8">
        <v>2810672</v>
      </c>
      <c r="N15" s="8">
        <v>8159515</v>
      </c>
      <c r="O15" s="8">
        <v>2775478</v>
      </c>
      <c r="P15" s="8">
        <v>2799915</v>
      </c>
      <c r="Q15" s="8">
        <v>2528506</v>
      </c>
      <c r="R15" s="8">
        <v>8103899</v>
      </c>
      <c r="S15" s="8"/>
      <c r="T15" s="8"/>
      <c r="U15" s="8"/>
      <c r="V15" s="8"/>
      <c r="W15" s="8">
        <v>24501444</v>
      </c>
      <c r="X15" s="8">
        <v>945666</v>
      </c>
      <c r="Y15" s="8">
        <v>23555778</v>
      </c>
      <c r="Z15" s="2">
        <v>2490.92</v>
      </c>
      <c r="AA15" s="6">
        <v>1260881</v>
      </c>
    </row>
    <row r="16" spans="1:27" ht="13.5">
      <c r="A16" s="23" t="s">
        <v>41</v>
      </c>
      <c r="B16" s="29"/>
      <c r="C16" s="6">
        <v>3018386</v>
      </c>
      <c r="D16" s="6"/>
      <c r="E16" s="7">
        <v>3570000</v>
      </c>
      <c r="F16" s="8">
        <v>3570000</v>
      </c>
      <c r="G16" s="8"/>
      <c r="H16" s="8"/>
      <c r="I16" s="8">
        <v>3226610</v>
      </c>
      <c r="J16" s="8">
        <v>3226610</v>
      </c>
      <c r="K16" s="8"/>
      <c r="L16" s="8"/>
      <c r="M16" s="8">
        <v>535290</v>
      </c>
      <c r="N16" s="8">
        <v>535290</v>
      </c>
      <c r="O16" s="8">
        <v>849804</v>
      </c>
      <c r="P16" s="8">
        <v>435387</v>
      </c>
      <c r="Q16" s="8"/>
      <c r="R16" s="8">
        <v>1285191</v>
      </c>
      <c r="S16" s="8"/>
      <c r="T16" s="8"/>
      <c r="U16" s="8"/>
      <c r="V16" s="8"/>
      <c r="W16" s="8">
        <v>5047091</v>
      </c>
      <c r="X16" s="8">
        <v>2677500</v>
      </c>
      <c r="Y16" s="8">
        <v>2369591</v>
      </c>
      <c r="Z16" s="2">
        <v>88.5</v>
      </c>
      <c r="AA16" s="6">
        <v>3570000</v>
      </c>
    </row>
    <row r="17" spans="1:27" ht="13.5">
      <c r="A17" s="23" t="s">
        <v>42</v>
      </c>
      <c r="B17" s="29"/>
      <c r="C17" s="6"/>
      <c r="D17" s="6"/>
      <c r="E17" s="7">
        <v>1575000</v>
      </c>
      <c r="F17" s="8">
        <v>1575000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1181250</v>
      </c>
      <c r="Y17" s="8">
        <v>-1181250</v>
      </c>
      <c r="Z17" s="2">
        <v>-100</v>
      </c>
      <c r="AA17" s="6">
        <v>1575000</v>
      </c>
    </row>
    <row r="18" spans="1:27" ht="13.5">
      <c r="A18" s="23" t="s">
        <v>43</v>
      </c>
      <c r="B18" s="29"/>
      <c r="C18" s="6">
        <v>147968428</v>
      </c>
      <c r="D18" s="6"/>
      <c r="E18" s="7">
        <v>104888799</v>
      </c>
      <c r="F18" s="8">
        <v>104888799</v>
      </c>
      <c r="G18" s="8">
        <v>39240203</v>
      </c>
      <c r="H18" s="8">
        <v>166556</v>
      </c>
      <c r="I18" s="8">
        <v>18395</v>
      </c>
      <c r="J18" s="8">
        <v>39425154</v>
      </c>
      <c r="K18" s="8">
        <v>1205738</v>
      </c>
      <c r="L18" s="8">
        <v>525142</v>
      </c>
      <c r="M18" s="8">
        <v>31175454</v>
      </c>
      <c r="N18" s="8">
        <v>32906334</v>
      </c>
      <c r="O18" s="8">
        <v>880</v>
      </c>
      <c r="P18" s="8">
        <v>343805</v>
      </c>
      <c r="Q18" s="8">
        <v>23854830</v>
      </c>
      <c r="R18" s="8">
        <v>24199515</v>
      </c>
      <c r="S18" s="8"/>
      <c r="T18" s="8"/>
      <c r="U18" s="8"/>
      <c r="V18" s="8"/>
      <c r="W18" s="8">
        <v>96531003</v>
      </c>
      <c r="X18" s="8">
        <v>78666597</v>
      </c>
      <c r="Y18" s="8">
        <v>17864406</v>
      </c>
      <c r="Z18" s="2">
        <v>22.71</v>
      </c>
      <c r="AA18" s="6">
        <v>104888799</v>
      </c>
    </row>
    <row r="19" spans="1:27" ht="13.5">
      <c r="A19" s="23" t="s">
        <v>44</v>
      </c>
      <c r="B19" s="29"/>
      <c r="C19" s="6">
        <v>3344183</v>
      </c>
      <c r="D19" s="6"/>
      <c r="E19" s="7">
        <v>10387948</v>
      </c>
      <c r="F19" s="26">
        <v>16631035</v>
      </c>
      <c r="G19" s="26">
        <v>196466</v>
      </c>
      <c r="H19" s="26">
        <v>326591</v>
      </c>
      <c r="I19" s="26">
        <v>352525</v>
      </c>
      <c r="J19" s="26">
        <v>875582</v>
      </c>
      <c r="K19" s="26">
        <v>279822</v>
      </c>
      <c r="L19" s="26">
        <v>989010</v>
      </c>
      <c r="M19" s="26">
        <v>184823</v>
      </c>
      <c r="N19" s="26">
        <v>1453655</v>
      </c>
      <c r="O19" s="26">
        <v>260879</v>
      </c>
      <c r="P19" s="26">
        <v>201962</v>
      </c>
      <c r="Q19" s="26">
        <v>235579</v>
      </c>
      <c r="R19" s="26">
        <v>698420</v>
      </c>
      <c r="S19" s="26"/>
      <c r="T19" s="26"/>
      <c r="U19" s="26"/>
      <c r="V19" s="26"/>
      <c r="W19" s="26">
        <v>3027657</v>
      </c>
      <c r="X19" s="26">
        <v>11692888</v>
      </c>
      <c r="Y19" s="26">
        <v>-8665231</v>
      </c>
      <c r="Z19" s="27">
        <v>-74.11</v>
      </c>
      <c r="AA19" s="28">
        <v>16631035</v>
      </c>
    </row>
    <row r="20" spans="1:27" ht="13.5">
      <c r="A20" s="23" t="s">
        <v>45</v>
      </c>
      <c r="B20" s="29"/>
      <c r="C20" s="6">
        <v>14992183</v>
      </c>
      <c r="D20" s="6"/>
      <c r="E20" s="7">
        <v>200000</v>
      </c>
      <c r="F20" s="8">
        <v>200000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150003</v>
      </c>
      <c r="Y20" s="8">
        <v>-150003</v>
      </c>
      <c r="Z20" s="2">
        <v>-100</v>
      </c>
      <c r="AA20" s="6">
        <v>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534451050</v>
      </c>
      <c r="D21" s="33">
        <f t="shared" si="0"/>
        <v>0</v>
      </c>
      <c r="E21" s="34">
        <f t="shared" si="0"/>
        <v>484419540</v>
      </c>
      <c r="F21" s="35">
        <f t="shared" si="0"/>
        <v>542151100</v>
      </c>
      <c r="G21" s="35">
        <f t="shared" si="0"/>
        <v>140590023</v>
      </c>
      <c r="H21" s="35">
        <f t="shared" si="0"/>
        <v>-11025508</v>
      </c>
      <c r="I21" s="35">
        <f t="shared" si="0"/>
        <v>35639202</v>
      </c>
      <c r="J21" s="35">
        <f t="shared" si="0"/>
        <v>165203717</v>
      </c>
      <c r="K21" s="35">
        <f t="shared" si="0"/>
        <v>29013765</v>
      </c>
      <c r="L21" s="35">
        <f t="shared" si="0"/>
        <v>28363729</v>
      </c>
      <c r="M21" s="35">
        <f t="shared" si="0"/>
        <v>58635107</v>
      </c>
      <c r="N21" s="35">
        <f t="shared" si="0"/>
        <v>116012601</v>
      </c>
      <c r="O21" s="35">
        <f t="shared" si="0"/>
        <v>28670379</v>
      </c>
      <c r="P21" s="35">
        <f t="shared" si="0"/>
        <v>27953716</v>
      </c>
      <c r="Q21" s="35">
        <f t="shared" si="0"/>
        <v>51713512</v>
      </c>
      <c r="R21" s="35">
        <f t="shared" si="0"/>
        <v>108337607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389553925</v>
      </c>
      <c r="X21" s="35">
        <f t="shared" si="0"/>
        <v>398942609</v>
      </c>
      <c r="Y21" s="35">
        <f t="shared" si="0"/>
        <v>-9388684</v>
      </c>
      <c r="Z21" s="36">
        <f>+IF(X21&lt;&gt;0,+(Y21/X21)*100,0)</f>
        <v>-2.353392139168569</v>
      </c>
      <c r="AA21" s="33">
        <f>SUM(AA5:AA20)</f>
        <v>542151100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165707276</v>
      </c>
      <c r="D24" s="6"/>
      <c r="E24" s="7">
        <v>189304960</v>
      </c>
      <c r="F24" s="8">
        <v>187859960</v>
      </c>
      <c r="G24" s="8">
        <v>25440</v>
      </c>
      <c r="H24" s="8"/>
      <c r="I24" s="8">
        <v>42259961</v>
      </c>
      <c r="J24" s="8">
        <v>42285401</v>
      </c>
      <c r="K24" s="8">
        <v>13960008</v>
      </c>
      <c r="L24" s="8">
        <v>21776699</v>
      </c>
      <c r="M24" s="8">
        <v>16094002</v>
      </c>
      <c r="N24" s="8">
        <v>51830709</v>
      </c>
      <c r="O24" s="8">
        <v>15000532</v>
      </c>
      <c r="P24" s="8">
        <v>14712895</v>
      </c>
      <c r="Q24" s="8">
        <v>10873</v>
      </c>
      <c r="R24" s="8">
        <v>29724300</v>
      </c>
      <c r="S24" s="8"/>
      <c r="T24" s="8"/>
      <c r="U24" s="8"/>
      <c r="V24" s="8"/>
      <c r="W24" s="8">
        <v>123840410</v>
      </c>
      <c r="X24" s="8">
        <v>140533735</v>
      </c>
      <c r="Y24" s="8">
        <v>-16693325</v>
      </c>
      <c r="Z24" s="2">
        <v>-11.88</v>
      </c>
      <c r="AA24" s="6">
        <v>187859960</v>
      </c>
    </row>
    <row r="25" spans="1:27" ht="13.5">
      <c r="A25" s="25" t="s">
        <v>49</v>
      </c>
      <c r="B25" s="24"/>
      <c r="C25" s="6">
        <v>10675511</v>
      </c>
      <c r="D25" s="6"/>
      <c r="E25" s="7">
        <v>12016880</v>
      </c>
      <c r="F25" s="8">
        <v>12016880</v>
      </c>
      <c r="G25" s="8"/>
      <c r="H25" s="8"/>
      <c r="I25" s="8">
        <v>2676083</v>
      </c>
      <c r="J25" s="8">
        <v>2676083</v>
      </c>
      <c r="K25" s="8">
        <v>906826</v>
      </c>
      <c r="L25" s="8">
        <v>909592</v>
      </c>
      <c r="M25" s="8">
        <v>913695</v>
      </c>
      <c r="N25" s="8">
        <v>2730113</v>
      </c>
      <c r="O25" s="8">
        <v>906917</v>
      </c>
      <c r="P25" s="8">
        <v>901687</v>
      </c>
      <c r="Q25" s="8"/>
      <c r="R25" s="8">
        <v>1808604</v>
      </c>
      <c r="S25" s="8"/>
      <c r="T25" s="8"/>
      <c r="U25" s="8"/>
      <c r="V25" s="8"/>
      <c r="W25" s="8">
        <v>7214800</v>
      </c>
      <c r="X25" s="8">
        <v>9012645</v>
      </c>
      <c r="Y25" s="8">
        <v>-1797845</v>
      </c>
      <c r="Z25" s="2">
        <v>-19.95</v>
      </c>
      <c r="AA25" s="6">
        <v>12016880</v>
      </c>
    </row>
    <row r="26" spans="1:27" ht="13.5">
      <c r="A26" s="25" t="s">
        <v>50</v>
      </c>
      <c r="B26" s="24"/>
      <c r="C26" s="6">
        <v>116093743</v>
      </c>
      <c r="D26" s="6"/>
      <c r="E26" s="7">
        <v>36100000</v>
      </c>
      <c r="F26" s="8">
        <v>41100000</v>
      </c>
      <c r="G26" s="8">
        <v>546202</v>
      </c>
      <c r="H26" s="8">
        <v>4618</v>
      </c>
      <c r="I26" s="8">
        <v>285549</v>
      </c>
      <c r="J26" s="8">
        <v>836369</v>
      </c>
      <c r="K26" s="8">
        <v>597926</v>
      </c>
      <c r="L26" s="8">
        <v>8512</v>
      </c>
      <c r="M26" s="8">
        <v>146978</v>
      </c>
      <c r="N26" s="8">
        <v>753416</v>
      </c>
      <c r="O26" s="8">
        <v>315725</v>
      </c>
      <c r="P26" s="8"/>
      <c r="Q26" s="8">
        <v>976793</v>
      </c>
      <c r="R26" s="8">
        <v>1292518</v>
      </c>
      <c r="S26" s="8"/>
      <c r="T26" s="8"/>
      <c r="U26" s="8"/>
      <c r="V26" s="8"/>
      <c r="W26" s="8">
        <v>2882303</v>
      </c>
      <c r="X26" s="8">
        <v>28324997</v>
      </c>
      <c r="Y26" s="8">
        <v>-25442694</v>
      </c>
      <c r="Z26" s="2">
        <v>-89.82</v>
      </c>
      <c r="AA26" s="6">
        <v>41100000</v>
      </c>
    </row>
    <row r="27" spans="1:27" ht="13.5">
      <c r="A27" s="25" t="s">
        <v>51</v>
      </c>
      <c r="B27" s="24"/>
      <c r="C27" s="6">
        <v>30957165</v>
      </c>
      <c r="D27" s="6"/>
      <c r="E27" s="7">
        <v>33500000</v>
      </c>
      <c r="F27" s="8">
        <v>32050000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24762503</v>
      </c>
      <c r="Y27" s="8">
        <v>-24762503</v>
      </c>
      <c r="Z27" s="2">
        <v>-100</v>
      </c>
      <c r="AA27" s="6">
        <v>32050000</v>
      </c>
    </row>
    <row r="28" spans="1:27" ht="13.5">
      <c r="A28" s="25" t="s">
        <v>52</v>
      </c>
      <c r="B28" s="24"/>
      <c r="C28" s="6">
        <v>24216021</v>
      </c>
      <c r="D28" s="6"/>
      <c r="E28" s="7">
        <v>10500000</v>
      </c>
      <c r="F28" s="8">
        <v>10500000</v>
      </c>
      <c r="G28" s="8"/>
      <c r="H28" s="8">
        <v>994</v>
      </c>
      <c r="I28" s="8">
        <v>1540338</v>
      </c>
      <c r="J28" s="8">
        <v>1541332</v>
      </c>
      <c r="K28" s="8">
        <v>414090</v>
      </c>
      <c r="L28" s="8">
        <v>479814</v>
      </c>
      <c r="M28" s="8">
        <v>489610</v>
      </c>
      <c r="N28" s="8">
        <v>1383514</v>
      </c>
      <c r="O28" s="8">
        <v>482336</v>
      </c>
      <c r="P28" s="8">
        <v>1667385</v>
      </c>
      <c r="Q28" s="8">
        <v>828929</v>
      </c>
      <c r="R28" s="8">
        <v>2978650</v>
      </c>
      <c r="S28" s="8"/>
      <c r="T28" s="8"/>
      <c r="U28" s="8"/>
      <c r="V28" s="8"/>
      <c r="W28" s="8">
        <v>5903496</v>
      </c>
      <c r="X28" s="8">
        <v>7875000</v>
      </c>
      <c r="Y28" s="8">
        <v>-1971504</v>
      </c>
      <c r="Z28" s="2">
        <v>-25.03</v>
      </c>
      <c r="AA28" s="6">
        <v>10500000</v>
      </c>
    </row>
    <row r="29" spans="1:27" ht="13.5">
      <c r="A29" s="25" t="s">
        <v>53</v>
      </c>
      <c r="B29" s="24"/>
      <c r="C29" s="6">
        <v>99765220</v>
      </c>
      <c r="D29" s="6"/>
      <c r="E29" s="7">
        <v>108900000</v>
      </c>
      <c r="F29" s="8">
        <v>107400000</v>
      </c>
      <c r="G29" s="8">
        <v>432443</v>
      </c>
      <c r="H29" s="8">
        <v>13459810</v>
      </c>
      <c r="I29" s="8">
        <v>14546731</v>
      </c>
      <c r="J29" s="8">
        <v>28438984</v>
      </c>
      <c r="K29" s="8">
        <v>9111097</v>
      </c>
      <c r="L29" s="8">
        <v>8984422</v>
      </c>
      <c r="M29" s="8">
        <v>8397421</v>
      </c>
      <c r="N29" s="8">
        <v>26492940</v>
      </c>
      <c r="O29" s="8">
        <v>6599252</v>
      </c>
      <c r="P29" s="8">
        <v>7421442</v>
      </c>
      <c r="Q29" s="8">
        <v>7452141</v>
      </c>
      <c r="R29" s="8">
        <v>21472835</v>
      </c>
      <c r="S29" s="8"/>
      <c r="T29" s="8"/>
      <c r="U29" s="8"/>
      <c r="V29" s="8"/>
      <c r="W29" s="8">
        <v>76404759</v>
      </c>
      <c r="X29" s="8">
        <v>79800000</v>
      </c>
      <c r="Y29" s="8">
        <v>-3395241</v>
      </c>
      <c r="Z29" s="2">
        <v>-4.25</v>
      </c>
      <c r="AA29" s="6">
        <v>107400000</v>
      </c>
    </row>
    <row r="30" spans="1:27" ht="13.5">
      <c r="A30" s="25" t="s">
        <v>54</v>
      </c>
      <c r="B30" s="24"/>
      <c r="C30" s="6">
        <v>9630938</v>
      </c>
      <c r="D30" s="6"/>
      <c r="E30" s="7">
        <v>15300300</v>
      </c>
      <c r="F30" s="8">
        <v>17989300</v>
      </c>
      <c r="G30" s="8">
        <v>257626</v>
      </c>
      <c r="H30" s="8">
        <v>2709949</v>
      </c>
      <c r="I30" s="8">
        <v>702906</v>
      </c>
      <c r="J30" s="8">
        <v>3670481</v>
      </c>
      <c r="K30" s="8">
        <v>1868966</v>
      </c>
      <c r="L30" s="8">
        <v>500783</v>
      </c>
      <c r="M30" s="8">
        <v>1000495</v>
      </c>
      <c r="N30" s="8">
        <v>3370244</v>
      </c>
      <c r="O30" s="8">
        <v>776791</v>
      </c>
      <c r="P30" s="8">
        <v>548392</v>
      </c>
      <c r="Q30" s="8">
        <v>590265</v>
      </c>
      <c r="R30" s="8">
        <v>1915448</v>
      </c>
      <c r="S30" s="8"/>
      <c r="T30" s="8"/>
      <c r="U30" s="8"/>
      <c r="V30" s="8"/>
      <c r="W30" s="8">
        <v>8956173</v>
      </c>
      <c r="X30" s="8">
        <v>10668832</v>
      </c>
      <c r="Y30" s="8">
        <v>-1712659</v>
      </c>
      <c r="Z30" s="2">
        <v>-16.05</v>
      </c>
      <c r="AA30" s="6">
        <v>17989300</v>
      </c>
    </row>
    <row r="31" spans="1:27" ht="13.5">
      <c r="A31" s="25" t="s">
        <v>55</v>
      </c>
      <c r="B31" s="24"/>
      <c r="C31" s="6">
        <v>55925678</v>
      </c>
      <c r="D31" s="6"/>
      <c r="E31" s="7">
        <v>27412650</v>
      </c>
      <c r="F31" s="8">
        <v>37239350</v>
      </c>
      <c r="G31" s="8">
        <v>261021</v>
      </c>
      <c r="H31" s="8">
        <v>2680120</v>
      </c>
      <c r="I31" s="8">
        <v>2631376</v>
      </c>
      <c r="J31" s="8">
        <v>5572517</v>
      </c>
      <c r="K31" s="8">
        <v>2732270</v>
      </c>
      <c r="L31" s="8">
        <v>2122620</v>
      </c>
      <c r="M31" s="8">
        <v>2306519</v>
      </c>
      <c r="N31" s="8">
        <v>7161409</v>
      </c>
      <c r="O31" s="8">
        <v>1519576</v>
      </c>
      <c r="P31" s="8">
        <v>2877605</v>
      </c>
      <c r="Q31" s="8">
        <v>1549688</v>
      </c>
      <c r="R31" s="8">
        <v>5946869</v>
      </c>
      <c r="S31" s="8"/>
      <c r="T31" s="8"/>
      <c r="U31" s="8"/>
      <c r="V31" s="8"/>
      <c r="W31" s="8">
        <v>18680795</v>
      </c>
      <c r="X31" s="8">
        <v>28947719</v>
      </c>
      <c r="Y31" s="8">
        <v>-10266924</v>
      </c>
      <c r="Z31" s="2">
        <v>-35.47</v>
      </c>
      <c r="AA31" s="6">
        <v>37239350</v>
      </c>
    </row>
    <row r="32" spans="1:27" ht="13.5">
      <c r="A32" s="25" t="s">
        <v>43</v>
      </c>
      <c r="B32" s="24"/>
      <c r="C32" s="6">
        <v>2713</v>
      </c>
      <c r="D32" s="6"/>
      <c r="E32" s="7">
        <v>150000</v>
      </c>
      <c r="F32" s="8">
        <v>100000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100000</v>
      </c>
      <c r="Y32" s="8">
        <v>-100000</v>
      </c>
      <c r="Z32" s="2">
        <v>-100</v>
      </c>
      <c r="AA32" s="6">
        <v>100000</v>
      </c>
    </row>
    <row r="33" spans="1:27" ht="13.5">
      <c r="A33" s="25" t="s">
        <v>56</v>
      </c>
      <c r="B33" s="24"/>
      <c r="C33" s="6">
        <v>31215954</v>
      </c>
      <c r="D33" s="6"/>
      <c r="E33" s="7">
        <v>50874680</v>
      </c>
      <c r="F33" s="8">
        <v>37803980</v>
      </c>
      <c r="G33" s="8">
        <v>461669</v>
      </c>
      <c r="H33" s="8">
        <v>1671767</v>
      </c>
      <c r="I33" s="8">
        <v>2714476</v>
      </c>
      <c r="J33" s="8">
        <v>4847912</v>
      </c>
      <c r="K33" s="8">
        <v>3876233</v>
      </c>
      <c r="L33" s="8">
        <v>3283175</v>
      </c>
      <c r="M33" s="8">
        <v>2855744</v>
      </c>
      <c r="N33" s="8">
        <v>10015152</v>
      </c>
      <c r="O33" s="8">
        <v>2195889</v>
      </c>
      <c r="P33" s="8">
        <v>1562503</v>
      </c>
      <c r="Q33" s="8">
        <v>1448706</v>
      </c>
      <c r="R33" s="8">
        <v>5207098</v>
      </c>
      <c r="S33" s="8"/>
      <c r="T33" s="8"/>
      <c r="U33" s="8"/>
      <c r="V33" s="8"/>
      <c r="W33" s="8">
        <v>20070162</v>
      </c>
      <c r="X33" s="8">
        <v>33019269</v>
      </c>
      <c r="Y33" s="8">
        <v>-12949107</v>
      </c>
      <c r="Z33" s="2">
        <v>-39.22</v>
      </c>
      <c r="AA33" s="6">
        <v>37803980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544190219</v>
      </c>
      <c r="D35" s="33">
        <f>SUM(D24:D34)</f>
        <v>0</v>
      </c>
      <c r="E35" s="34">
        <f t="shared" si="1"/>
        <v>484059470</v>
      </c>
      <c r="F35" s="35">
        <f t="shared" si="1"/>
        <v>484059470</v>
      </c>
      <c r="G35" s="35">
        <f t="shared" si="1"/>
        <v>1984401</v>
      </c>
      <c r="H35" s="35">
        <f t="shared" si="1"/>
        <v>20527258</v>
      </c>
      <c r="I35" s="35">
        <f t="shared" si="1"/>
        <v>67357420</v>
      </c>
      <c r="J35" s="35">
        <f t="shared" si="1"/>
        <v>89869079</v>
      </c>
      <c r="K35" s="35">
        <f t="shared" si="1"/>
        <v>33467416</v>
      </c>
      <c r="L35" s="35">
        <f t="shared" si="1"/>
        <v>38065617</v>
      </c>
      <c r="M35" s="35">
        <f t="shared" si="1"/>
        <v>32204464</v>
      </c>
      <c r="N35" s="35">
        <f t="shared" si="1"/>
        <v>103737497</v>
      </c>
      <c r="O35" s="35">
        <f t="shared" si="1"/>
        <v>27797018</v>
      </c>
      <c r="P35" s="35">
        <f t="shared" si="1"/>
        <v>29691909</v>
      </c>
      <c r="Q35" s="35">
        <f t="shared" si="1"/>
        <v>12857395</v>
      </c>
      <c r="R35" s="35">
        <f t="shared" si="1"/>
        <v>70346322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263952898</v>
      </c>
      <c r="X35" s="35">
        <f t="shared" si="1"/>
        <v>363044700</v>
      </c>
      <c r="Y35" s="35">
        <f t="shared" si="1"/>
        <v>-99091802</v>
      </c>
      <c r="Z35" s="36">
        <f>+IF(X35&lt;&gt;0,+(Y35/X35)*100,0)</f>
        <v>-27.29465600241513</v>
      </c>
      <c r="AA35" s="33">
        <f>SUM(AA24:AA34)</f>
        <v>484059470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-9739169</v>
      </c>
      <c r="D37" s="46">
        <f>+D21-D35</f>
        <v>0</v>
      </c>
      <c r="E37" s="47">
        <f t="shared" si="2"/>
        <v>360070</v>
      </c>
      <c r="F37" s="48">
        <f t="shared" si="2"/>
        <v>58091630</v>
      </c>
      <c r="G37" s="48">
        <f t="shared" si="2"/>
        <v>138605622</v>
      </c>
      <c r="H37" s="48">
        <f t="shared" si="2"/>
        <v>-31552766</v>
      </c>
      <c r="I37" s="48">
        <f t="shared" si="2"/>
        <v>-31718218</v>
      </c>
      <c r="J37" s="48">
        <f t="shared" si="2"/>
        <v>75334638</v>
      </c>
      <c r="K37" s="48">
        <f t="shared" si="2"/>
        <v>-4453651</v>
      </c>
      <c r="L37" s="48">
        <f t="shared" si="2"/>
        <v>-9701888</v>
      </c>
      <c r="M37" s="48">
        <f t="shared" si="2"/>
        <v>26430643</v>
      </c>
      <c r="N37" s="48">
        <f t="shared" si="2"/>
        <v>12275104</v>
      </c>
      <c r="O37" s="48">
        <f t="shared" si="2"/>
        <v>873361</v>
      </c>
      <c r="P37" s="48">
        <f t="shared" si="2"/>
        <v>-1738193</v>
      </c>
      <c r="Q37" s="48">
        <f t="shared" si="2"/>
        <v>38856117</v>
      </c>
      <c r="R37" s="48">
        <f t="shared" si="2"/>
        <v>37991285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125601027</v>
      </c>
      <c r="X37" s="48">
        <f>IF(F21=F35,0,X21-X35)</f>
        <v>35897909</v>
      </c>
      <c r="Y37" s="48">
        <f t="shared" si="2"/>
        <v>89703118</v>
      </c>
      <c r="Z37" s="49">
        <f>+IF(X37&lt;&gt;0,+(Y37/X37)*100,0)</f>
        <v>249.88396399355742</v>
      </c>
      <c r="AA37" s="46">
        <f>+AA21-AA35</f>
        <v>58091630</v>
      </c>
    </row>
    <row r="38" spans="1:27" ht="22.5" customHeight="1">
      <c r="A38" s="50" t="s">
        <v>60</v>
      </c>
      <c r="B38" s="29"/>
      <c r="C38" s="6">
        <v>4295215</v>
      </c>
      <c r="D38" s="6"/>
      <c r="E38" s="7">
        <v>43700789</v>
      </c>
      <c r="F38" s="8">
        <v>95559927</v>
      </c>
      <c r="G38" s="8"/>
      <c r="H38" s="8"/>
      <c r="I38" s="8">
        <v>3478261</v>
      </c>
      <c r="J38" s="8">
        <v>3478261</v>
      </c>
      <c r="K38" s="8">
        <v>2000000</v>
      </c>
      <c r="L38" s="8"/>
      <c r="M38" s="8"/>
      <c r="N38" s="8">
        <v>2000000</v>
      </c>
      <c r="O38" s="8"/>
      <c r="P38" s="8"/>
      <c r="Q38" s="8">
        <v>18000000</v>
      </c>
      <c r="R38" s="8">
        <v>18000000</v>
      </c>
      <c r="S38" s="8"/>
      <c r="T38" s="8"/>
      <c r="U38" s="8"/>
      <c r="V38" s="8"/>
      <c r="W38" s="8">
        <v>23478261</v>
      </c>
      <c r="X38" s="8">
        <v>62047092</v>
      </c>
      <c r="Y38" s="8">
        <v>-38568831</v>
      </c>
      <c r="Z38" s="2">
        <v>-62.16</v>
      </c>
      <c r="AA38" s="6">
        <v>95559927</v>
      </c>
    </row>
    <row r="39" spans="1:27" ht="57" customHeight="1">
      <c r="A39" s="50" t="s">
        <v>61</v>
      </c>
      <c r="B39" s="29"/>
      <c r="C39" s="28">
        <v>527428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-4916526</v>
      </c>
      <c r="D41" s="56">
        <f>SUM(D37:D40)</f>
        <v>0</v>
      </c>
      <c r="E41" s="57">
        <f t="shared" si="3"/>
        <v>44060859</v>
      </c>
      <c r="F41" s="58">
        <f t="shared" si="3"/>
        <v>153651557</v>
      </c>
      <c r="G41" s="58">
        <f t="shared" si="3"/>
        <v>138605622</v>
      </c>
      <c r="H41" s="58">
        <f t="shared" si="3"/>
        <v>-31552766</v>
      </c>
      <c r="I41" s="58">
        <f t="shared" si="3"/>
        <v>-28239957</v>
      </c>
      <c r="J41" s="58">
        <f t="shared" si="3"/>
        <v>78812899</v>
      </c>
      <c r="K41" s="58">
        <f t="shared" si="3"/>
        <v>-2453651</v>
      </c>
      <c r="L41" s="58">
        <f t="shared" si="3"/>
        <v>-9701888</v>
      </c>
      <c r="M41" s="58">
        <f t="shared" si="3"/>
        <v>26430643</v>
      </c>
      <c r="N41" s="58">
        <f t="shared" si="3"/>
        <v>14275104</v>
      </c>
      <c r="O41" s="58">
        <f t="shared" si="3"/>
        <v>873361</v>
      </c>
      <c r="P41" s="58">
        <f t="shared" si="3"/>
        <v>-1738193</v>
      </c>
      <c r="Q41" s="58">
        <f t="shared" si="3"/>
        <v>56856117</v>
      </c>
      <c r="R41" s="58">
        <f t="shared" si="3"/>
        <v>55991285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149079288</v>
      </c>
      <c r="X41" s="58">
        <f t="shared" si="3"/>
        <v>97945001</v>
      </c>
      <c r="Y41" s="58">
        <f t="shared" si="3"/>
        <v>51134287</v>
      </c>
      <c r="Z41" s="59">
        <f>+IF(X41&lt;&gt;0,+(Y41/X41)*100,0)</f>
        <v>52.2071432721717</v>
      </c>
      <c r="AA41" s="56">
        <f>SUM(AA37:AA40)</f>
        <v>153651557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-4916526</v>
      </c>
      <c r="D43" s="64">
        <f>+D41-D42</f>
        <v>0</v>
      </c>
      <c r="E43" s="65">
        <f t="shared" si="4"/>
        <v>44060859</v>
      </c>
      <c r="F43" s="66">
        <f t="shared" si="4"/>
        <v>153651557</v>
      </c>
      <c r="G43" s="66">
        <f t="shared" si="4"/>
        <v>138605622</v>
      </c>
      <c r="H43" s="66">
        <f t="shared" si="4"/>
        <v>-31552766</v>
      </c>
      <c r="I43" s="66">
        <f t="shared" si="4"/>
        <v>-28239957</v>
      </c>
      <c r="J43" s="66">
        <f t="shared" si="4"/>
        <v>78812899</v>
      </c>
      <c r="K43" s="66">
        <f t="shared" si="4"/>
        <v>-2453651</v>
      </c>
      <c r="L43" s="66">
        <f t="shared" si="4"/>
        <v>-9701888</v>
      </c>
      <c r="M43" s="66">
        <f t="shared" si="4"/>
        <v>26430643</v>
      </c>
      <c r="N43" s="66">
        <f t="shared" si="4"/>
        <v>14275104</v>
      </c>
      <c r="O43" s="66">
        <f t="shared" si="4"/>
        <v>873361</v>
      </c>
      <c r="P43" s="66">
        <f t="shared" si="4"/>
        <v>-1738193</v>
      </c>
      <c r="Q43" s="66">
        <f t="shared" si="4"/>
        <v>56856117</v>
      </c>
      <c r="R43" s="66">
        <f t="shared" si="4"/>
        <v>55991285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149079288</v>
      </c>
      <c r="X43" s="66">
        <f t="shared" si="4"/>
        <v>97945001</v>
      </c>
      <c r="Y43" s="66">
        <f t="shared" si="4"/>
        <v>51134287</v>
      </c>
      <c r="Z43" s="67">
        <f>+IF(X43&lt;&gt;0,+(Y43/X43)*100,0)</f>
        <v>52.2071432721717</v>
      </c>
      <c r="AA43" s="64">
        <f>+AA41-AA42</f>
        <v>153651557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-4916526</v>
      </c>
      <c r="D45" s="56">
        <f>SUM(D43:D44)</f>
        <v>0</v>
      </c>
      <c r="E45" s="57">
        <f t="shared" si="5"/>
        <v>44060859</v>
      </c>
      <c r="F45" s="58">
        <f t="shared" si="5"/>
        <v>153651557</v>
      </c>
      <c r="G45" s="58">
        <f t="shared" si="5"/>
        <v>138605622</v>
      </c>
      <c r="H45" s="58">
        <f t="shared" si="5"/>
        <v>-31552766</v>
      </c>
      <c r="I45" s="58">
        <f t="shared" si="5"/>
        <v>-28239957</v>
      </c>
      <c r="J45" s="58">
        <f t="shared" si="5"/>
        <v>78812899</v>
      </c>
      <c r="K45" s="58">
        <f t="shared" si="5"/>
        <v>-2453651</v>
      </c>
      <c r="L45" s="58">
        <f t="shared" si="5"/>
        <v>-9701888</v>
      </c>
      <c r="M45" s="58">
        <f t="shared" si="5"/>
        <v>26430643</v>
      </c>
      <c r="N45" s="58">
        <f t="shared" si="5"/>
        <v>14275104</v>
      </c>
      <c r="O45" s="58">
        <f t="shared" si="5"/>
        <v>873361</v>
      </c>
      <c r="P45" s="58">
        <f t="shared" si="5"/>
        <v>-1738193</v>
      </c>
      <c r="Q45" s="58">
        <f t="shared" si="5"/>
        <v>56856117</v>
      </c>
      <c r="R45" s="58">
        <f t="shared" si="5"/>
        <v>55991285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149079288</v>
      </c>
      <c r="X45" s="58">
        <f t="shared" si="5"/>
        <v>97945001</v>
      </c>
      <c r="Y45" s="58">
        <f t="shared" si="5"/>
        <v>51134287</v>
      </c>
      <c r="Z45" s="59">
        <f>+IF(X45&lt;&gt;0,+(Y45/X45)*100,0)</f>
        <v>52.2071432721717</v>
      </c>
      <c r="AA45" s="56">
        <f>SUM(AA43:AA44)</f>
        <v>153651557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-4916526</v>
      </c>
      <c r="D47" s="71">
        <f>SUM(D45:D46)</f>
        <v>0</v>
      </c>
      <c r="E47" s="72">
        <f t="shared" si="6"/>
        <v>44060859</v>
      </c>
      <c r="F47" s="73">
        <f t="shared" si="6"/>
        <v>153651557</v>
      </c>
      <c r="G47" s="73">
        <f t="shared" si="6"/>
        <v>138605622</v>
      </c>
      <c r="H47" s="74">
        <f t="shared" si="6"/>
        <v>-31552766</v>
      </c>
      <c r="I47" s="74">
        <f t="shared" si="6"/>
        <v>-28239957</v>
      </c>
      <c r="J47" s="74">
        <f t="shared" si="6"/>
        <v>78812899</v>
      </c>
      <c r="K47" s="74">
        <f t="shared" si="6"/>
        <v>-2453651</v>
      </c>
      <c r="L47" s="74">
        <f t="shared" si="6"/>
        <v>-9701888</v>
      </c>
      <c r="M47" s="73">
        <f t="shared" si="6"/>
        <v>26430643</v>
      </c>
      <c r="N47" s="73">
        <f t="shared" si="6"/>
        <v>14275104</v>
      </c>
      <c r="O47" s="74">
        <f t="shared" si="6"/>
        <v>873361</v>
      </c>
      <c r="P47" s="74">
        <f t="shared" si="6"/>
        <v>-1738193</v>
      </c>
      <c r="Q47" s="74">
        <f t="shared" si="6"/>
        <v>56856117</v>
      </c>
      <c r="R47" s="74">
        <f t="shared" si="6"/>
        <v>55991285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149079288</v>
      </c>
      <c r="X47" s="74">
        <f t="shared" si="6"/>
        <v>97945001</v>
      </c>
      <c r="Y47" s="74">
        <f t="shared" si="6"/>
        <v>51134287</v>
      </c>
      <c r="Z47" s="75">
        <f>+IF(X47&lt;&gt;0,+(Y47/X47)*100,0)</f>
        <v>52.2071432721717</v>
      </c>
      <c r="AA47" s="76">
        <f>SUM(AA45:AA46)</f>
        <v>153651557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101277219</v>
      </c>
      <c r="D5" s="6"/>
      <c r="E5" s="7">
        <v>119118383</v>
      </c>
      <c r="F5" s="8">
        <v>119118383</v>
      </c>
      <c r="G5" s="8">
        <v>14613769</v>
      </c>
      <c r="H5" s="8">
        <v>9820267</v>
      </c>
      <c r="I5" s="8">
        <v>9531395</v>
      </c>
      <c r="J5" s="8">
        <v>33965431</v>
      </c>
      <c r="K5" s="8">
        <v>9461193</v>
      </c>
      <c r="L5" s="8">
        <v>9612778</v>
      </c>
      <c r="M5" s="8">
        <v>7967425</v>
      </c>
      <c r="N5" s="8">
        <v>27041396</v>
      </c>
      <c r="O5" s="8">
        <v>10564655</v>
      </c>
      <c r="P5" s="8">
        <v>9428703</v>
      </c>
      <c r="Q5" s="8">
        <v>9466898</v>
      </c>
      <c r="R5" s="8">
        <v>29460256</v>
      </c>
      <c r="S5" s="8"/>
      <c r="T5" s="8"/>
      <c r="U5" s="8"/>
      <c r="V5" s="8"/>
      <c r="W5" s="8">
        <v>90467083</v>
      </c>
      <c r="X5" s="8">
        <v>89338788</v>
      </c>
      <c r="Y5" s="8">
        <v>1128295</v>
      </c>
      <c r="Z5" s="2">
        <v>1.26</v>
      </c>
      <c r="AA5" s="6">
        <v>119118383</v>
      </c>
    </row>
    <row r="6" spans="1:27" ht="13.5">
      <c r="A6" s="23" t="s">
        <v>32</v>
      </c>
      <c r="B6" s="24"/>
      <c r="C6" s="6">
        <v>65428325</v>
      </c>
      <c r="D6" s="6"/>
      <c r="E6" s="7">
        <v>70499437</v>
      </c>
      <c r="F6" s="8">
        <v>70499437</v>
      </c>
      <c r="G6" s="8">
        <v>7838513</v>
      </c>
      <c r="H6" s="8">
        <v>3189192</v>
      </c>
      <c r="I6" s="8">
        <v>8112742</v>
      </c>
      <c r="J6" s="8">
        <v>19140447</v>
      </c>
      <c r="K6" s="8">
        <v>5625226</v>
      </c>
      <c r="L6" s="8">
        <v>5672760</v>
      </c>
      <c r="M6" s="8">
        <v>6405062</v>
      </c>
      <c r="N6" s="8">
        <v>17703048</v>
      </c>
      <c r="O6" s="8">
        <v>5194560</v>
      </c>
      <c r="P6" s="8">
        <v>5402752</v>
      </c>
      <c r="Q6" s="8">
        <v>5189276</v>
      </c>
      <c r="R6" s="8">
        <v>15786588</v>
      </c>
      <c r="S6" s="8"/>
      <c r="T6" s="8"/>
      <c r="U6" s="8"/>
      <c r="V6" s="8"/>
      <c r="W6" s="8">
        <v>52630083</v>
      </c>
      <c r="X6" s="8">
        <v>52874577</v>
      </c>
      <c r="Y6" s="8">
        <v>-244494</v>
      </c>
      <c r="Z6" s="2">
        <v>-0.46</v>
      </c>
      <c r="AA6" s="6">
        <v>70499437</v>
      </c>
    </row>
    <row r="7" spans="1:27" ht="13.5">
      <c r="A7" s="25" t="s">
        <v>33</v>
      </c>
      <c r="B7" s="24"/>
      <c r="C7" s="6">
        <v>36842033</v>
      </c>
      <c r="D7" s="6"/>
      <c r="E7" s="7">
        <v>39512883</v>
      </c>
      <c r="F7" s="8">
        <v>39512883</v>
      </c>
      <c r="G7" s="8">
        <v>3182885</v>
      </c>
      <c r="H7" s="8">
        <v>5050887</v>
      </c>
      <c r="I7" s="8">
        <v>1036864</v>
      </c>
      <c r="J7" s="8">
        <v>9270636</v>
      </c>
      <c r="K7" s="8">
        <v>3117623</v>
      </c>
      <c r="L7" s="8">
        <v>3427687</v>
      </c>
      <c r="M7" s="8">
        <v>4334536</v>
      </c>
      <c r="N7" s="8">
        <v>10879846</v>
      </c>
      <c r="O7" s="8">
        <v>3105959</v>
      </c>
      <c r="P7" s="8">
        <v>3716978</v>
      </c>
      <c r="Q7" s="8">
        <v>3538832</v>
      </c>
      <c r="R7" s="8">
        <v>10361769</v>
      </c>
      <c r="S7" s="8"/>
      <c r="T7" s="8"/>
      <c r="U7" s="8"/>
      <c r="V7" s="8"/>
      <c r="W7" s="8">
        <v>30512251</v>
      </c>
      <c r="X7" s="8">
        <v>29634660</v>
      </c>
      <c r="Y7" s="8">
        <v>877591</v>
      </c>
      <c r="Z7" s="2">
        <v>2.96</v>
      </c>
      <c r="AA7" s="6">
        <v>39512883</v>
      </c>
    </row>
    <row r="8" spans="1:27" ht="13.5">
      <c r="A8" s="25" t="s">
        <v>34</v>
      </c>
      <c r="B8" s="24"/>
      <c r="C8" s="6">
        <v>10828929</v>
      </c>
      <c r="D8" s="6"/>
      <c r="E8" s="7">
        <v>12935256</v>
      </c>
      <c r="F8" s="8">
        <v>12935256</v>
      </c>
      <c r="G8" s="8">
        <v>1113993</v>
      </c>
      <c r="H8" s="8">
        <v>1038840</v>
      </c>
      <c r="I8" s="8">
        <v>993887</v>
      </c>
      <c r="J8" s="8">
        <v>3146720</v>
      </c>
      <c r="K8" s="8">
        <v>1010429</v>
      </c>
      <c r="L8" s="8">
        <v>973102</v>
      </c>
      <c r="M8" s="8">
        <v>940254</v>
      </c>
      <c r="N8" s="8">
        <v>2923785</v>
      </c>
      <c r="O8" s="8">
        <v>1170386</v>
      </c>
      <c r="P8" s="8">
        <v>972519</v>
      </c>
      <c r="Q8" s="8">
        <v>970510</v>
      </c>
      <c r="R8" s="8">
        <v>3113415</v>
      </c>
      <c r="S8" s="8"/>
      <c r="T8" s="8"/>
      <c r="U8" s="8"/>
      <c r="V8" s="8"/>
      <c r="W8" s="8">
        <v>9183920</v>
      </c>
      <c r="X8" s="8">
        <v>9701442</v>
      </c>
      <c r="Y8" s="8">
        <v>-517522</v>
      </c>
      <c r="Z8" s="2">
        <v>-5.33</v>
      </c>
      <c r="AA8" s="6">
        <v>12935256</v>
      </c>
    </row>
    <row r="9" spans="1:27" ht="13.5">
      <c r="A9" s="25" t="s">
        <v>35</v>
      </c>
      <c r="B9" s="24"/>
      <c r="C9" s="6">
        <v>13969944</v>
      </c>
      <c r="D9" s="6"/>
      <c r="E9" s="7">
        <v>15864465</v>
      </c>
      <c r="F9" s="8">
        <v>15864465</v>
      </c>
      <c r="G9" s="8">
        <v>1550166</v>
      </c>
      <c r="H9" s="8">
        <v>1347465</v>
      </c>
      <c r="I9" s="8">
        <v>1337441</v>
      </c>
      <c r="J9" s="8">
        <v>4235072</v>
      </c>
      <c r="K9" s="8">
        <v>977309</v>
      </c>
      <c r="L9" s="8">
        <v>1250301</v>
      </c>
      <c r="M9" s="8">
        <v>1256970</v>
      </c>
      <c r="N9" s="8">
        <v>3484580</v>
      </c>
      <c r="O9" s="8">
        <v>1253187</v>
      </c>
      <c r="P9" s="8">
        <v>1238309</v>
      </c>
      <c r="Q9" s="8">
        <v>1257065</v>
      </c>
      <c r="R9" s="8">
        <v>3748561</v>
      </c>
      <c r="S9" s="8"/>
      <c r="T9" s="8"/>
      <c r="U9" s="8"/>
      <c r="V9" s="8"/>
      <c r="W9" s="8">
        <v>11468213</v>
      </c>
      <c r="X9" s="8">
        <v>11898351</v>
      </c>
      <c r="Y9" s="8">
        <v>-430138</v>
      </c>
      <c r="Z9" s="2">
        <v>-3.62</v>
      </c>
      <c r="AA9" s="6">
        <v>15864465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374505</v>
      </c>
      <c r="D11" s="6"/>
      <c r="E11" s="7">
        <v>185236</v>
      </c>
      <c r="F11" s="8">
        <v>185236</v>
      </c>
      <c r="G11" s="8">
        <v>18927</v>
      </c>
      <c r="H11" s="8">
        <v>12998</v>
      </c>
      <c r="I11" s="8">
        <v>14442</v>
      </c>
      <c r="J11" s="8">
        <v>46367</v>
      </c>
      <c r="K11" s="8">
        <v>14831</v>
      </c>
      <c r="L11" s="8">
        <v>12451</v>
      </c>
      <c r="M11" s="8">
        <v>4306</v>
      </c>
      <c r="N11" s="8">
        <v>31588</v>
      </c>
      <c r="O11" s="8">
        <v>6921</v>
      </c>
      <c r="P11" s="8">
        <v>8459</v>
      </c>
      <c r="Q11" s="8">
        <v>7635</v>
      </c>
      <c r="R11" s="8">
        <v>23015</v>
      </c>
      <c r="S11" s="8"/>
      <c r="T11" s="8"/>
      <c r="U11" s="8"/>
      <c r="V11" s="8"/>
      <c r="W11" s="8">
        <v>100970</v>
      </c>
      <c r="X11" s="8">
        <v>138933</v>
      </c>
      <c r="Y11" s="8">
        <v>-37963</v>
      </c>
      <c r="Z11" s="2">
        <v>-27.32</v>
      </c>
      <c r="AA11" s="6">
        <v>185236</v>
      </c>
    </row>
    <row r="12" spans="1:27" ht="13.5">
      <c r="A12" s="25" t="s">
        <v>37</v>
      </c>
      <c r="B12" s="29"/>
      <c r="C12" s="6">
        <v>4818048</v>
      </c>
      <c r="D12" s="6"/>
      <c r="E12" s="7">
        <v>528388</v>
      </c>
      <c r="F12" s="8">
        <v>528388</v>
      </c>
      <c r="G12" s="8">
        <v>64631</v>
      </c>
      <c r="H12" s="8">
        <v>45360</v>
      </c>
      <c r="I12" s="8">
        <v>33050</v>
      </c>
      <c r="J12" s="8">
        <v>143041</v>
      </c>
      <c r="K12" s="8">
        <v>35021</v>
      </c>
      <c r="L12" s="8">
        <v>1311132</v>
      </c>
      <c r="M12" s="8">
        <v>267752</v>
      </c>
      <c r="N12" s="8">
        <v>1613905</v>
      </c>
      <c r="O12" s="8">
        <v>653702</v>
      </c>
      <c r="P12" s="8">
        <v>318669</v>
      </c>
      <c r="Q12" s="8">
        <v>415225</v>
      </c>
      <c r="R12" s="8">
        <v>1387596</v>
      </c>
      <c r="S12" s="8"/>
      <c r="T12" s="8"/>
      <c r="U12" s="8"/>
      <c r="V12" s="8"/>
      <c r="W12" s="8">
        <v>3144542</v>
      </c>
      <c r="X12" s="8">
        <v>396288</v>
      </c>
      <c r="Y12" s="8">
        <v>2748254</v>
      </c>
      <c r="Z12" s="2">
        <v>693.5</v>
      </c>
      <c r="AA12" s="6">
        <v>528388</v>
      </c>
    </row>
    <row r="13" spans="1:27" ht="13.5">
      <c r="A13" s="23" t="s">
        <v>38</v>
      </c>
      <c r="B13" s="29"/>
      <c r="C13" s="6">
        <v>8447839</v>
      </c>
      <c r="D13" s="6"/>
      <c r="E13" s="7">
        <v>4239187</v>
      </c>
      <c r="F13" s="8">
        <v>4239187</v>
      </c>
      <c r="G13" s="8">
        <v>718628</v>
      </c>
      <c r="H13" s="8">
        <v>753876</v>
      </c>
      <c r="I13" s="8">
        <v>718219</v>
      </c>
      <c r="J13" s="8">
        <v>2190723</v>
      </c>
      <c r="K13" s="8">
        <v>721823</v>
      </c>
      <c r="L13" s="8">
        <v>799699</v>
      </c>
      <c r="M13" s="8">
        <v>749450</v>
      </c>
      <c r="N13" s="8">
        <v>2270972</v>
      </c>
      <c r="O13" s="8">
        <v>825484</v>
      </c>
      <c r="P13" s="8">
        <v>743326</v>
      </c>
      <c r="Q13" s="8">
        <v>850182</v>
      </c>
      <c r="R13" s="8">
        <v>2418992</v>
      </c>
      <c r="S13" s="8"/>
      <c r="T13" s="8"/>
      <c r="U13" s="8"/>
      <c r="V13" s="8"/>
      <c r="W13" s="8">
        <v>6880687</v>
      </c>
      <c r="X13" s="8">
        <v>3179394</v>
      </c>
      <c r="Y13" s="8">
        <v>3701293</v>
      </c>
      <c r="Z13" s="2">
        <v>116.42</v>
      </c>
      <c r="AA13" s="6">
        <v>4239187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>
        <v>119819</v>
      </c>
      <c r="M14" s="8"/>
      <c r="N14" s="8">
        <v>119819</v>
      </c>
      <c r="O14" s="8">
        <v>-3565</v>
      </c>
      <c r="P14" s="8"/>
      <c r="Q14" s="8">
        <v>-116254</v>
      </c>
      <c r="R14" s="8">
        <v>-119819</v>
      </c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358305</v>
      </c>
      <c r="D15" s="6"/>
      <c r="E15" s="7">
        <v>737026</v>
      </c>
      <c r="F15" s="8">
        <v>737026</v>
      </c>
      <c r="G15" s="8">
        <v>37333</v>
      </c>
      <c r="H15" s="8">
        <v>4557</v>
      </c>
      <c r="I15" s="8">
        <v>20220</v>
      </c>
      <c r="J15" s="8">
        <v>62110</v>
      </c>
      <c r="K15" s="8">
        <v>31051</v>
      </c>
      <c r="L15" s="8">
        <v>18035</v>
      </c>
      <c r="M15" s="8">
        <v>29223</v>
      </c>
      <c r="N15" s="8">
        <v>78309</v>
      </c>
      <c r="O15" s="8">
        <v>45589</v>
      </c>
      <c r="P15" s="8">
        <v>36120</v>
      </c>
      <c r="Q15" s="8">
        <v>17450</v>
      </c>
      <c r="R15" s="8">
        <v>99159</v>
      </c>
      <c r="S15" s="8"/>
      <c r="T15" s="8"/>
      <c r="U15" s="8"/>
      <c r="V15" s="8"/>
      <c r="W15" s="8">
        <v>239578</v>
      </c>
      <c r="X15" s="8">
        <v>552771</v>
      </c>
      <c r="Y15" s="8">
        <v>-313193</v>
      </c>
      <c r="Z15" s="2">
        <v>-56.66</v>
      </c>
      <c r="AA15" s="6">
        <v>737026</v>
      </c>
    </row>
    <row r="16" spans="1:27" ht="13.5">
      <c r="A16" s="23" t="s">
        <v>41</v>
      </c>
      <c r="B16" s="29"/>
      <c r="C16" s="6">
        <v>4110860</v>
      </c>
      <c r="D16" s="6"/>
      <c r="E16" s="7">
        <v>13852498</v>
      </c>
      <c r="F16" s="8">
        <v>13852498</v>
      </c>
      <c r="G16" s="8">
        <v>835386</v>
      </c>
      <c r="H16" s="8">
        <v>871018</v>
      </c>
      <c r="I16" s="8">
        <v>866739</v>
      </c>
      <c r="J16" s="8">
        <v>2573143</v>
      </c>
      <c r="K16" s="8">
        <v>857454</v>
      </c>
      <c r="L16" s="8">
        <v>1053178</v>
      </c>
      <c r="M16" s="8">
        <v>982240</v>
      </c>
      <c r="N16" s="8">
        <v>2892872</v>
      </c>
      <c r="O16" s="8">
        <v>1246912</v>
      </c>
      <c r="P16" s="8">
        <v>849393</v>
      </c>
      <c r="Q16" s="8">
        <v>510723</v>
      </c>
      <c r="R16" s="8">
        <v>2607028</v>
      </c>
      <c r="S16" s="8"/>
      <c r="T16" s="8"/>
      <c r="U16" s="8"/>
      <c r="V16" s="8"/>
      <c r="W16" s="8">
        <v>8073043</v>
      </c>
      <c r="X16" s="8">
        <v>10389375</v>
      </c>
      <c r="Y16" s="8">
        <v>-2316332</v>
      </c>
      <c r="Z16" s="2">
        <v>-22.3</v>
      </c>
      <c r="AA16" s="6">
        <v>13852498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101534892</v>
      </c>
      <c r="D18" s="6"/>
      <c r="E18" s="7">
        <v>104563250</v>
      </c>
      <c r="F18" s="8">
        <v>105943682</v>
      </c>
      <c r="G18" s="8">
        <v>40547814</v>
      </c>
      <c r="H18" s="8"/>
      <c r="I18" s="8">
        <v>1005566</v>
      </c>
      <c r="J18" s="8">
        <v>41553380</v>
      </c>
      <c r="K18" s="8">
        <v>1245584</v>
      </c>
      <c r="L18" s="8">
        <v>-1271259</v>
      </c>
      <c r="M18" s="8">
        <v>31255973</v>
      </c>
      <c r="N18" s="8">
        <v>31230298</v>
      </c>
      <c r="O18" s="8">
        <v>5323604</v>
      </c>
      <c r="P18" s="8">
        <v>741385</v>
      </c>
      <c r="Q18" s="8">
        <v>24773245</v>
      </c>
      <c r="R18" s="8">
        <v>30838234</v>
      </c>
      <c r="S18" s="8"/>
      <c r="T18" s="8"/>
      <c r="U18" s="8"/>
      <c r="V18" s="8"/>
      <c r="W18" s="8">
        <v>103621912</v>
      </c>
      <c r="X18" s="8">
        <v>82141215</v>
      </c>
      <c r="Y18" s="8">
        <v>21480697</v>
      </c>
      <c r="Z18" s="2">
        <v>26.15</v>
      </c>
      <c r="AA18" s="6">
        <v>105943682</v>
      </c>
    </row>
    <row r="19" spans="1:27" ht="13.5">
      <c r="A19" s="23" t="s">
        <v>44</v>
      </c>
      <c r="B19" s="29"/>
      <c r="C19" s="6">
        <v>10873128</v>
      </c>
      <c r="D19" s="6"/>
      <c r="E19" s="7">
        <v>7532622</v>
      </c>
      <c r="F19" s="26">
        <v>7649705</v>
      </c>
      <c r="G19" s="26">
        <v>870207</v>
      </c>
      <c r="H19" s="26">
        <v>795824</v>
      </c>
      <c r="I19" s="26">
        <v>1459656</v>
      </c>
      <c r="J19" s="26">
        <v>3125687</v>
      </c>
      <c r="K19" s="26">
        <v>323507</v>
      </c>
      <c r="L19" s="26">
        <v>825224</v>
      </c>
      <c r="M19" s="26">
        <v>791960</v>
      </c>
      <c r="N19" s="26">
        <v>1940691</v>
      </c>
      <c r="O19" s="26">
        <v>825348</v>
      </c>
      <c r="P19" s="26">
        <v>985210</v>
      </c>
      <c r="Q19" s="26">
        <v>730454</v>
      </c>
      <c r="R19" s="26">
        <v>2541012</v>
      </c>
      <c r="S19" s="26"/>
      <c r="T19" s="26"/>
      <c r="U19" s="26"/>
      <c r="V19" s="26"/>
      <c r="W19" s="26">
        <v>7607390</v>
      </c>
      <c r="X19" s="26">
        <v>5727552</v>
      </c>
      <c r="Y19" s="26">
        <v>1879838</v>
      </c>
      <c r="Z19" s="27">
        <v>32.82</v>
      </c>
      <c r="AA19" s="28">
        <v>7649705</v>
      </c>
    </row>
    <row r="20" spans="1:27" ht="13.5">
      <c r="A20" s="23" t="s">
        <v>45</v>
      </c>
      <c r="B20" s="29"/>
      <c r="C20" s="6">
        <v>21210</v>
      </c>
      <c r="D20" s="6"/>
      <c r="E20" s="7"/>
      <c r="F20" s="8"/>
      <c r="G20" s="8"/>
      <c r="H20" s="8"/>
      <c r="I20" s="30"/>
      <c r="J20" s="8"/>
      <c r="K20" s="8">
        <v>23000</v>
      </c>
      <c r="L20" s="8"/>
      <c r="M20" s="8">
        <v>809</v>
      </c>
      <c r="N20" s="8">
        <v>23809</v>
      </c>
      <c r="O20" s="8"/>
      <c r="P20" s="30"/>
      <c r="Q20" s="8">
        <v>53480</v>
      </c>
      <c r="R20" s="8">
        <v>53480</v>
      </c>
      <c r="S20" s="8"/>
      <c r="T20" s="8"/>
      <c r="U20" s="8"/>
      <c r="V20" s="8"/>
      <c r="W20" s="30">
        <v>77289</v>
      </c>
      <c r="X20" s="8"/>
      <c r="Y20" s="8">
        <v>77289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358885237</v>
      </c>
      <c r="D21" s="33">
        <f t="shared" si="0"/>
        <v>0</v>
      </c>
      <c r="E21" s="34">
        <f t="shared" si="0"/>
        <v>389568631</v>
      </c>
      <c r="F21" s="35">
        <f t="shared" si="0"/>
        <v>391066146</v>
      </c>
      <c r="G21" s="35">
        <f t="shared" si="0"/>
        <v>71392252</v>
      </c>
      <c r="H21" s="35">
        <f t="shared" si="0"/>
        <v>22930284</v>
      </c>
      <c r="I21" s="35">
        <f t="shared" si="0"/>
        <v>25130221</v>
      </c>
      <c r="J21" s="35">
        <f t="shared" si="0"/>
        <v>119452757</v>
      </c>
      <c r="K21" s="35">
        <f t="shared" si="0"/>
        <v>23444051</v>
      </c>
      <c r="L21" s="35">
        <f t="shared" si="0"/>
        <v>23804907</v>
      </c>
      <c r="M21" s="35">
        <f t="shared" si="0"/>
        <v>54985960</v>
      </c>
      <c r="N21" s="35">
        <f t="shared" si="0"/>
        <v>102234918</v>
      </c>
      <c r="O21" s="35">
        <f t="shared" si="0"/>
        <v>30212742</v>
      </c>
      <c r="P21" s="35">
        <f t="shared" si="0"/>
        <v>24441823</v>
      </c>
      <c r="Q21" s="35">
        <f t="shared" si="0"/>
        <v>47664721</v>
      </c>
      <c r="R21" s="35">
        <f t="shared" si="0"/>
        <v>102319286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324006961</v>
      </c>
      <c r="X21" s="35">
        <f t="shared" si="0"/>
        <v>295973346</v>
      </c>
      <c r="Y21" s="35">
        <f t="shared" si="0"/>
        <v>28033615</v>
      </c>
      <c r="Z21" s="36">
        <f>+IF(X21&lt;&gt;0,+(Y21/X21)*100,0)</f>
        <v>9.471668776552603</v>
      </c>
      <c r="AA21" s="33">
        <f>SUM(AA5:AA20)</f>
        <v>391066146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128140678</v>
      </c>
      <c r="D24" s="6"/>
      <c r="E24" s="7">
        <v>146827577</v>
      </c>
      <c r="F24" s="8">
        <v>150023776</v>
      </c>
      <c r="G24" s="8">
        <v>11259936</v>
      </c>
      <c r="H24" s="8">
        <v>10650855</v>
      </c>
      <c r="I24" s="8">
        <v>14263240</v>
      </c>
      <c r="J24" s="8">
        <v>36174031</v>
      </c>
      <c r="K24" s="8">
        <v>11309774</v>
      </c>
      <c r="L24" s="8">
        <v>11387763</v>
      </c>
      <c r="M24" s="8">
        <v>17451895</v>
      </c>
      <c r="N24" s="8">
        <v>40149432</v>
      </c>
      <c r="O24" s="8">
        <v>12918215</v>
      </c>
      <c r="P24" s="8">
        <v>11951293</v>
      </c>
      <c r="Q24" s="8">
        <v>11473999</v>
      </c>
      <c r="R24" s="8">
        <v>36343507</v>
      </c>
      <c r="S24" s="8"/>
      <c r="T24" s="8"/>
      <c r="U24" s="8"/>
      <c r="V24" s="8"/>
      <c r="W24" s="8">
        <v>112666970</v>
      </c>
      <c r="X24" s="8">
        <v>111693173</v>
      </c>
      <c r="Y24" s="8">
        <v>973797</v>
      </c>
      <c r="Z24" s="2">
        <v>0.87</v>
      </c>
      <c r="AA24" s="6">
        <v>150023776</v>
      </c>
    </row>
    <row r="25" spans="1:27" ht="13.5">
      <c r="A25" s="25" t="s">
        <v>49</v>
      </c>
      <c r="B25" s="24"/>
      <c r="C25" s="6">
        <v>7280050</v>
      </c>
      <c r="D25" s="6"/>
      <c r="E25" s="7">
        <v>7402522</v>
      </c>
      <c r="F25" s="8">
        <v>7402522</v>
      </c>
      <c r="G25" s="8">
        <v>587773</v>
      </c>
      <c r="H25" s="8">
        <v>607432</v>
      </c>
      <c r="I25" s="8">
        <v>610312</v>
      </c>
      <c r="J25" s="8">
        <v>1805517</v>
      </c>
      <c r="K25" s="8">
        <v>582380</v>
      </c>
      <c r="L25" s="8">
        <v>582380</v>
      </c>
      <c r="M25" s="8">
        <v>595622</v>
      </c>
      <c r="N25" s="8">
        <v>1760382</v>
      </c>
      <c r="O25" s="8">
        <v>603986</v>
      </c>
      <c r="P25" s="8">
        <v>603986</v>
      </c>
      <c r="Q25" s="8">
        <v>602584</v>
      </c>
      <c r="R25" s="8">
        <v>1810556</v>
      </c>
      <c r="S25" s="8"/>
      <c r="T25" s="8"/>
      <c r="U25" s="8"/>
      <c r="V25" s="8"/>
      <c r="W25" s="8">
        <v>5376455</v>
      </c>
      <c r="X25" s="8">
        <v>5551893</v>
      </c>
      <c r="Y25" s="8">
        <v>-175438</v>
      </c>
      <c r="Z25" s="2">
        <v>-3.16</v>
      </c>
      <c r="AA25" s="6">
        <v>7402522</v>
      </c>
    </row>
    <row r="26" spans="1:27" ht="13.5">
      <c r="A26" s="25" t="s">
        <v>50</v>
      </c>
      <c r="B26" s="24"/>
      <c r="C26" s="6">
        <v>27331565</v>
      </c>
      <c r="D26" s="6"/>
      <c r="E26" s="7">
        <v>18779024</v>
      </c>
      <c r="F26" s="8">
        <v>17679024</v>
      </c>
      <c r="G26" s="8">
        <v>1010</v>
      </c>
      <c r="H26" s="8">
        <v>-3031</v>
      </c>
      <c r="I26" s="8">
        <v>283431</v>
      </c>
      <c r="J26" s="8">
        <v>281410</v>
      </c>
      <c r="K26" s="8"/>
      <c r="L26" s="8"/>
      <c r="M26" s="8">
        <v>1948557</v>
      </c>
      <c r="N26" s="8">
        <v>1948557</v>
      </c>
      <c r="O26" s="8"/>
      <c r="P26" s="8"/>
      <c r="Q26" s="8"/>
      <c r="R26" s="8"/>
      <c r="S26" s="8"/>
      <c r="T26" s="8"/>
      <c r="U26" s="8"/>
      <c r="V26" s="8"/>
      <c r="W26" s="8">
        <v>2229967</v>
      </c>
      <c r="X26" s="8">
        <v>13644271</v>
      </c>
      <c r="Y26" s="8">
        <v>-11414304</v>
      </c>
      <c r="Z26" s="2">
        <v>-83.66</v>
      </c>
      <c r="AA26" s="6">
        <v>17679024</v>
      </c>
    </row>
    <row r="27" spans="1:27" ht="13.5">
      <c r="A27" s="25" t="s">
        <v>51</v>
      </c>
      <c r="B27" s="24"/>
      <c r="C27" s="6">
        <v>43565721</v>
      </c>
      <c r="D27" s="6"/>
      <c r="E27" s="7">
        <v>8534122</v>
      </c>
      <c r="F27" s="8">
        <v>8534122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6400593</v>
      </c>
      <c r="Y27" s="8">
        <v>-6400593</v>
      </c>
      <c r="Z27" s="2">
        <v>-100</v>
      </c>
      <c r="AA27" s="6">
        <v>8534122</v>
      </c>
    </row>
    <row r="28" spans="1:27" ht="13.5">
      <c r="A28" s="25" t="s">
        <v>52</v>
      </c>
      <c r="B28" s="24"/>
      <c r="C28" s="6">
        <v>2790122</v>
      </c>
      <c r="D28" s="6"/>
      <c r="E28" s="7">
        <v>2794716</v>
      </c>
      <c r="F28" s="8">
        <v>1196631</v>
      </c>
      <c r="G28" s="8"/>
      <c r="H28" s="8"/>
      <c r="I28" s="8">
        <v>468015</v>
      </c>
      <c r="J28" s="8">
        <v>468015</v>
      </c>
      <c r="K28" s="8"/>
      <c r="L28" s="8"/>
      <c r="M28" s="8"/>
      <c r="N28" s="8"/>
      <c r="O28" s="8">
        <v>100336</v>
      </c>
      <c r="P28" s="8"/>
      <c r="Q28" s="8">
        <v>433363</v>
      </c>
      <c r="R28" s="8">
        <v>533699</v>
      </c>
      <c r="S28" s="8"/>
      <c r="T28" s="8"/>
      <c r="U28" s="8"/>
      <c r="V28" s="8"/>
      <c r="W28" s="8">
        <v>1001714</v>
      </c>
      <c r="X28" s="8">
        <v>1456803</v>
      </c>
      <c r="Y28" s="8">
        <v>-455089</v>
      </c>
      <c r="Z28" s="2">
        <v>-31.24</v>
      </c>
      <c r="AA28" s="6">
        <v>1196631</v>
      </c>
    </row>
    <row r="29" spans="1:27" ht="13.5">
      <c r="A29" s="25" t="s">
        <v>53</v>
      </c>
      <c r="B29" s="24"/>
      <c r="C29" s="6">
        <v>60017802</v>
      </c>
      <c r="D29" s="6"/>
      <c r="E29" s="7">
        <v>63518485</v>
      </c>
      <c r="F29" s="8">
        <v>63518485</v>
      </c>
      <c r="G29" s="8">
        <v>142200</v>
      </c>
      <c r="H29" s="8">
        <v>6748154</v>
      </c>
      <c r="I29" s="8">
        <v>12671473</v>
      </c>
      <c r="J29" s="8">
        <v>19561827</v>
      </c>
      <c r="K29" s="8">
        <v>842915</v>
      </c>
      <c r="L29" s="8">
        <v>4762531</v>
      </c>
      <c r="M29" s="8">
        <v>4428744</v>
      </c>
      <c r="N29" s="8">
        <v>10034190</v>
      </c>
      <c r="O29" s="8">
        <v>5580842</v>
      </c>
      <c r="P29" s="8">
        <v>4033231</v>
      </c>
      <c r="Q29" s="8">
        <v>5380264</v>
      </c>
      <c r="R29" s="8">
        <v>14994337</v>
      </c>
      <c r="S29" s="8"/>
      <c r="T29" s="8"/>
      <c r="U29" s="8"/>
      <c r="V29" s="8"/>
      <c r="W29" s="8">
        <v>44590354</v>
      </c>
      <c r="X29" s="8">
        <v>47638872</v>
      </c>
      <c r="Y29" s="8">
        <v>-3048518</v>
      </c>
      <c r="Z29" s="2">
        <v>-6.4</v>
      </c>
      <c r="AA29" s="6">
        <v>63518485</v>
      </c>
    </row>
    <row r="30" spans="1:27" ht="13.5">
      <c r="A30" s="25" t="s">
        <v>54</v>
      </c>
      <c r="B30" s="24"/>
      <c r="C30" s="6">
        <v>12083626</v>
      </c>
      <c r="D30" s="6"/>
      <c r="E30" s="7">
        <v>13661153</v>
      </c>
      <c r="F30" s="8">
        <v>13550877</v>
      </c>
      <c r="G30" s="8">
        <v>684941</v>
      </c>
      <c r="H30" s="8">
        <v>1461168</v>
      </c>
      <c r="I30" s="8">
        <v>766474</v>
      </c>
      <c r="J30" s="8">
        <v>2912583</v>
      </c>
      <c r="K30" s="8">
        <v>1610149</v>
      </c>
      <c r="L30" s="8">
        <v>900818</v>
      </c>
      <c r="M30" s="8">
        <v>1160646</v>
      </c>
      <c r="N30" s="8">
        <v>3671613</v>
      </c>
      <c r="O30" s="8">
        <v>1444988</v>
      </c>
      <c r="P30" s="8">
        <v>1280113</v>
      </c>
      <c r="Q30" s="8">
        <v>868225</v>
      </c>
      <c r="R30" s="8">
        <v>3593326</v>
      </c>
      <c r="S30" s="8"/>
      <c r="T30" s="8"/>
      <c r="U30" s="8"/>
      <c r="V30" s="8"/>
      <c r="W30" s="8">
        <v>10177522</v>
      </c>
      <c r="X30" s="8">
        <v>10322751</v>
      </c>
      <c r="Y30" s="8">
        <v>-145229</v>
      </c>
      <c r="Z30" s="2">
        <v>-1.41</v>
      </c>
      <c r="AA30" s="6">
        <v>13550877</v>
      </c>
    </row>
    <row r="31" spans="1:27" ht="13.5">
      <c r="A31" s="25" t="s">
        <v>55</v>
      </c>
      <c r="B31" s="24"/>
      <c r="C31" s="6">
        <v>51994227</v>
      </c>
      <c r="D31" s="6"/>
      <c r="E31" s="7">
        <v>64976719</v>
      </c>
      <c r="F31" s="8">
        <v>65037784</v>
      </c>
      <c r="G31" s="8">
        <v>2848107</v>
      </c>
      <c r="H31" s="8">
        <v>3543279</v>
      </c>
      <c r="I31" s="8">
        <v>4807657</v>
      </c>
      <c r="J31" s="8">
        <v>11199043</v>
      </c>
      <c r="K31" s="8">
        <v>6307268</v>
      </c>
      <c r="L31" s="8">
        <v>4617744</v>
      </c>
      <c r="M31" s="8">
        <v>5209369</v>
      </c>
      <c r="N31" s="8">
        <v>16134381</v>
      </c>
      <c r="O31" s="8">
        <v>4056542</v>
      </c>
      <c r="P31" s="8">
        <v>3859859</v>
      </c>
      <c r="Q31" s="8">
        <v>3823915</v>
      </c>
      <c r="R31" s="8">
        <v>11740316</v>
      </c>
      <c r="S31" s="8"/>
      <c r="T31" s="8"/>
      <c r="U31" s="8"/>
      <c r="V31" s="8"/>
      <c r="W31" s="8">
        <v>39073740</v>
      </c>
      <c r="X31" s="8">
        <v>53967931</v>
      </c>
      <c r="Y31" s="8">
        <v>-14894191</v>
      </c>
      <c r="Z31" s="2">
        <v>-27.6</v>
      </c>
      <c r="AA31" s="6">
        <v>65037784</v>
      </c>
    </row>
    <row r="32" spans="1:27" ht="13.5">
      <c r="A32" s="25" t="s">
        <v>43</v>
      </c>
      <c r="B32" s="24"/>
      <c r="C32" s="6">
        <v>3286035</v>
      </c>
      <c r="D32" s="6"/>
      <c r="E32" s="7">
        <v>2586100</v>
      </c>
      <c r="F32" s="8">
        <v>2947129</v>
      </c>
      <c r="G32" s="8">
        <v>102718</v>
      </c>
      <c r="H32" s="8">
        <v>406418</v>
      </c>
      <c r="I32" s="8">
        <v>298004</v>
      </c>
      <c r="J32" s="8">
        <v>807140</v>
      </c>
      <c r="K32" s="8">
        <v>348657</v>
      </c>
      <c r="L32" s="8">
        <v>203475</v>
      </c>
      <c r="M32" s="8">
        <v>471717</v>
      </c>
      <c r="N32" s="8">
        <v>1023849</v>
      </c>
      <c r="O32" s="8">
        <v>306384</v>
      </c>
      <c r="P32" s="8">
        <v>210087</v>
      </c>
      <c r="Q32" s="8">
        <v>263209</v>
      </c>
      <c r="R32" s="8">
        <v>779680</v>
      </c>
      <c r="S32" s="8"/>
      <c r="T32" s="8"/>
      <c r="U32" s="8"/>
      <c r="V32" s="8"/>
      <c r="W32" s="8">
        <v>2610669</v>
      </c>
      <c r="X32" s="8">
        <v>2107994</v>
      </c>
      <c r="Y32" s="8">
        <v>502675</v>
      </c>
      <c r="Z32" s="2">
        <v>23.85</v>
      </c>
      <c r="AA32" s="6">
        <v>2947129</v>
      </c>
    </row>
    <row r="33" spans="1:27" ht="13.5">
      <c r="A33" s="25" t="s">
        <v>56</v>
      </c>
      <c r="B33" s="24"/>
      <c r="C33" s="6">
        <v>51731600</v>
      </c>
      <c r="D33" s="6"/>
      <c r="E33" s="7">
        <v>50123066</v>
      </c>
      <c r="F33" s="8">
        <v>50810651</v>
      </c>
      <c r="G33" s="8">
        <v>3738796</v>
      </c>
      <c r="H33" s="8">
        <v>3019105</v>
      </c>
      <c r="I33" s="8">
        <v>3422034</v>
      </c>
      <c r="J33" s="8">
        <v>10179935</v>
      </c>
      <c r="K33" s="8">
        <v>3611710</v>
      </c>
      <c r="L33" s="8">
        <v>6304278</v>
      </c>
      <c r="M33" s="8">
        <v>3865753</v>
      </c>
      <c r="N33" s="8">
        <v>13781741</v>
      </c>
      <c r="O33" s="8">
        <v>4734826</v>
      </c>
      <c r="P33" s="8">
        <v>4075594</v>
      </c>
      <c r="Q33" s="8">
        <v>4068435</v>
      </c>
      <c r="R33" s="8">
        <v>12878855</v>
      </c>
      <c r="S33" s="8"/>
      <c r="T33" s="8"/>
      <c r="U33" s="8"/>
      <c r="V33" s="8"/>
      <c r="W33" s="8">
        <v>36840531</v>
      </c>
      <c r="X33" s="8">
        <v>39447893</v>
      </c>
      <c r="Y33" s="8">
        <v>-2607362</v>
      </c>
      <c r="Z33" s="2">
        <v>-6.61</v>
      </c>
      <c r="AA33" s="6">
        <v>50810651</v>
      </c>
    </row>
    <row r="34" spans="1:27" ht="13.5">
      <c r="A34" s="23" t="s">
        <v>57</v>
      </c>
      <c r="B34" s="29"/>
      <c r="C34" s="6">
        <v>4924574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-3638</v>
      </c>
      <c r="P34" s="8">
        <v>-7277</v>
      </c>
      <c r="Q34" s="8">
        <v>-8012</v>
      </c>
      <c r="R34" s="8">
        <v>-18927</v>
      </c>
      <c r="S34" s="8"/>
      <c r="T34" s="8"/>
      <c r="U34" s="8"/>
      <c r="V34" s="8"/>
      <c r="W34" s="8">
        <v>-18927</v>
      </c>
      <c r="X34" s="8"/>
      <c r="Y34" s="8">
        <v>-18927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393146000</v>
      </c>
      <c r="D35" s="33">
        <f>SUM(D24:D34)</f>
        <v>0</v>
      </c>
      <c r="E35" s="34">
        <f t="shared" si="1"/>
        <v>379203484</v>
      </c>
      <c r="F35" s="35">
        <f t="shared" si="1"/>
        <v>380701001</v>
      </c>
      <c r="G35" s="35">
        <f t="shared" si="1"/>
        <v>19365481</v>
      </c>
      <c r="H35" s="35">
        <f t="shared" si="1"/>
        <v>26433380</v>
      </c>
      <c r="I35" s="35">
        <f t="shared" si="1"/>
        <v>37590640</v>
      </c>
      <c r="J35" s="35">
        <f t="shared" si="1"/>
        <v>83389501</v>
      </c>
      <c r="K35" s="35">
        <f t="shared" si="1"/>
        <v>24612853</v>
      </c>
      <c r="L35" s="35">
        <f t="shared" si="1"/>
        <v>28758989</v>
      </c>
      <c r="M35" s="35">
        <f t="shared" si="1"/>
        <v>35132303</v>
      </c>
      <c r="N35" s="35">
        <f t="shared" si="1"/>
        <v>88504145</v>
      </c>
      <c r="O35" s="35">
        <f t="shared" si="1"/>
        <v>29742481</v>
      </c>
      <c r="P35" s="35">
        <f t="shared" si="1"/>
        <v>26006886</v>
      </c>
      <c r="Q35" s="35">
        <f t="shared" si="1"/>
        <v>26905982</v>
      </c>
      <c r="R35" s="35">
        <f t="shared" si="1"/>
        <v>82655349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254548995</v>
      </c>
      <c r="X35" s="35">
        <f t="shared" si="1"/>
        <v>292232174</v>
      </c>
      <c r="Y35" s="35">
        <f t="shared" si="1"/>
        <v>-37683179</v>
      </c>
      <c r="Z35" s="36">
        <f>+IF(X35&lt;&gt;0,+(Y35/X35)*100,0)</f>
        <v>-12.894945304687772</v>
      </c>
      <c r="AA35" s="33">
        <f>SUM(AA24:AA34)</f>
        <v>380701001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-34260763</v>
      </c>
      <c r="D37" s="46">
        <f>+D21-D35</f>
        <v>0</v>
      </c>
      <c r="E37" s="47">
        <f t="shared" si="2"/>
        <v>10365147</v>
      </c>
      <c r="F37" s="48">
        <f t="shared" si="2"/>
        <v>10365145</v>
      </c>
      <c r="G37" s="48">
        <f t="shared" si="2"/>
        <v>52026771</v>
      </c>
      <c r="H37" s="48">
        <f t="shared" si="2"/>
        <v>-3503096</v>
      </c>
      <c r="I37" s="48">
        <f t="shared" si="2"/>
        <v>-12460419</v>
      </c>
      <c r="J37" s="48">
        <f t="shared" si="2"/>
        <v>36063256</v>
      </c>
      <c r="K37" s="48">
        <f t="shared" si="2"/>
        <v>-1168802</v>
      </c>
      <c r="L37" s="48">
        <f t="shared" si="2"/>
        <v>-4954082</v>
      </c>
      <c r="M37" s="48">
        <f t="shared" si="2"/>
        <v>19853657</v>
      </c>
      <c r="N37" s="48">
        <f t="shared" si="2"/>
        <v>13730773</v>
      </c>
      <c r="O37" s="48">
        <f t="shared" si="2"/>
        <v>470261</v>
      </c>
      <c r="P37" s="48">
        <f t="shared" si="2"/>
        <v>-1565063</v>
      </c>
      <c r="Q37" s="48">
        <f t="shared" si="2"/>
        <v>20758739</v>
      </c>
      <c r="R37" s="48">
        <f t="shared" si="2"/>
        <v>19663937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69457966</v>
      </c>
      <c r="X37" s="48">
        <f>IF(F21=F35,0,X21-X35)</f>
        <v>3741172</v>
      </c>
      <c r="Y37" s="48">
        <f t="shared" si="2"/>
        <v>65716794</v>
      </c>
      <c r="Z37" s="49">
        <f>+IF(X37&lt;&gt;0,+(Y37/X37)*100,0)</f>
        <v>1756.5830707596444</v>
      </c>
      <c r="AA37" s="46">
        <f>+AA21-AA35</f>
        <v>10365145</v>
      </c>
    </row>
    <row r="38" spans="1:27" ht="22.5" customHeight="1">
      <c r="A38" s="50" t="s">
        <v>60</v>
      </c>
      <c r="B38" s="29"/>
      <c r="C38" s="6">
        <v>66938105</v>
      </c>
      <c r="D38" s="6"/>
      <c r="E38" s="7">
        <v>38607172</v>
      </c>
      <c r="F38" s="8">
        <v>140002375</v>
      </c>
      <c r="G38" s="8"/>
      <c r="H38" s="8"/>
      <c r="I38" s="8">
        <v>5209488</v>
      </c>
      <c r="J38" s="8">
        <v>5209488</v>
      </c>
      <c r="K38" s="8">
        <v>1678945</v>
      </c>
      <c r="L38" s="8">
        <v>3603084</v>
      </c>
      <c r="M38" s="8">
        <v>759523</v>
      </c>
      <c r="N38" s="8">
        <v>6041552</v>
      </c>
      <c r="O38" s="8">
        <v>1528162</v>
      </c>
      <c r="P38" s="8">
        <v>2936672</v>
      </c>
      <c r="Q38" s="8">
        <v>2738149</v>
      </c>
      <c r="R38" s="8">
        <v>7202983</v>
      </c>
      <c r="S38" s="8"/>
      <c r="T38" s="8"/>
      <c r="U38" s="8"/>
      <c r="V38" s="8"/>
      <c r="W38" s="8">
        <v>18454023</v>
      </c>
      <c r="X38" s="8">
        <v>125915358</v>
      </c>
      <c r="Y38" s="8">
        <v>-107461335</v>
      </c>
      <c r="Z38" s="2">
        <v>-85.34</v>
      </c>
      <c r="AA38" s="6">
        <v>140002375</v>
      </c>
    </row>
    <row r="39" spans="1:27" ht="57" customHeight="1">
      <c r="A39" s="50" t="s">
        <v>61</v>
      </c>
      <c r="B39" s="29"/>
      <c r="C39" s="28">
        <v>1002608</v>
      </c>
      <c r="D39" s="28"/>
      <c r="E39" s="7">
        <v>1002000</v>
      </c>
      <c r="F39" s="26">
        <v>1002000</v>
      </c>
      <c r="G39" s="26"/>
      <c r="H39" s="26"/>
      <c r="I39" s="26"/>
      <c r="J39" s="26"/>
      <c r="K39" s="26">
        <v>337168</v>
      </c>
      <c r="L39" s="26">
        <v>149024</v>
      </c>
      <c r="M39" s="26">
        <v>140763</v>
      </c>
      <c r="N39" s="26">
        <v>626955</v>
      </c>
      <c r="O39" s="26">
        <v>180159</v>
      </c>
      <c r="P39" s="26">
        <v>24149</v>
      </c>
      <c r="Q39" s="26"/>
      <c r="R39" s="26">
        <v>204308</v>
      </c>
      <c r="S39" s="26"/>
      <c r="T39" s="26"/>
      <c r="U39" s="26"/>
      <c r="V39" s="26"/>
      <c r="W39" s="26">
        <v>831263</v>
      </c>
      <c r="X39" s="26">
        <v>1002000</v>
      </c>
      <c r="Y39" s="26">
        <v>-170737</v>
      </c>
      <c r="Z39" s="27">
        <v>-17.04</v>
      </c>
      <c r="AA39" s="28">
        <v>1002000</v>
      </c>
    </row>
    <row r="40" spans="1:27" ht="13.5">
      <c r="A40" s="23" t="s">
        <v>62</v>
      </c>
      <c r="B40" s="29"/>
      <c r="C40" s="51">
        <v>430468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34110418</v>
      </c>
      <c r="D41" s="56">
        <f>SUM(D37:D40)</f>
        <v>0</v>
      </c>
      <c r="E41" s="57">
        <f t="shared" si="3"/>
        <v>49974319</v>
      </c>
      <c r="F41" s="58">
        <f t="shared" si="3"/>
        <v>151369520</v>
      </c>
      <c r="G41" s="58">
        <f t="shared" si="3"/>
        <v>52026771</v>
      </c>
      <c r="H41" s="58">
        <f t="shared" si="3"/>
        <v>-3503096</v>
      </c>
      <c r="I41" s="58">
        <f t="shared" si="3"/>
        <v>-7250931</v>
      </c>
      <c r="J41" s="58">
        <f t="shared" si="3"/>
        <v>41272744</v>
      </c>
      <c r="K41" s="58">
        <f t="shared" si="3"/>
        <v>847311</v>
      </c>
      <c r="L41" s="58">
        <f t="shared" si="3"/>
        <v>-1201974</v>
      </c>
      <c r="M41" s="58">
        <f t="shared" si="3"/>
        <v>20753943</v>
      </c>
      <c r="N41" s="58">
        <f t="shared" si="3"/>
        <v>20399280</v>
      </c>
      <c r="O41" s="58">
        <f t="shared" si="3"/>
        <v>2178582</v>
      </c>
      <c r="P41" s="58">
        <f t="shared" si="3"/>
        <v>1395758</v>
      </c>
      <c r="Q41" s="58">
        <f t="shared" si="3"/>
        <v>23496888</v>
      </c>
      <c r="R41" s="58">
        <f t="shared" si="3"/>
        <v>27071228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88743252</v>
      </c>
      <c r="X41" s="58">
        <f t="shared" si="3"/>
        <v>130658530</v>
      </c>
      <c r="Y41" s="58">
        <f t="shared" si="3"/>
        <v>-41915278</v>
      </c>
      <c r="Z41" s="59">
        <f>+IF(X41&lt;&gt;0,+(Y41/X41)*100,0)</f>
        <v>-32.080016513273186</v>
      </c>
      <c r="AA41" s="56">
        <f>SUM(AA37:AA40)</f>
        <v>151369520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34110418</v>
      </c>
      <c r="D43" s="64">
        <f>+D41-D42</f>
        <v>0</v>
      </c>
      <c r="E43" s="65">
        <f t="shared" si="4"/>
        <v>49974319</v>
      </c>
      <c r="F43" s="66">
        <f t="shared" si="4"/>
        <v>151369520</v>
      </c>
      <c r="G43" s="66">
        <f t="shared" si="4"/>
        <v>52026771</v>
      </c>
      <c r="H43" s="66">
        <f t="shared" si="4"/>
        <v>-3503096</v>
      </c>
      <c r="I43" s="66">
        <f t="shared" si="4"/>
        <v>-7250931</v>
      </c>
      <c r="J43" s="66">
        <f t="shared" si="4"/>
        <v>41272744</v>
      </c>
      <c r="K43" s="66">
        <f t="shared" si="4"/>
        <v>847311</v>
      </c>
      <c r="L43" s="66">
        <f t="shared" si="4"/>
        <v>-1201974</v>
      </c>
      <c r="M43" s="66">
        <f t="shared" si="4"/>
        <v>20753943</v>
      </c>
      <c r="N43" s="66">
        <f t="shared" si="4"/>
        <v>20399280</v>
      </c>
      <c r="O43" s="66">
        <f t="shared" si="4"/>
        <v>2178582</v>
      </c>
      <c r="P43" s="66">
        <f t="shared" si="4"/>
        <v>1395758</v>
      </c>
      <c r="Q43" s="66">
        <f t="shared" si="4"/>
        <v>23496888</v>
      </c>
      <c r="R43" s="66">
        <f t="shared" si="4"/>
        <v>27071228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88743252</v>
      </c>
      <c r="X43" s="66">
        <f t="shared" si="4"/>
        <v>130658530</v>
      </c>
      <c r="Y43" s="66">
        <f t="shared" si="4"/>
        <v>-41915278</v>
      </c>
      <c r="Z43" s="67">
        <f>+IF(X43&lt;&gt;0,+(Y43/X43)*100,0)</f>
        <v>-32.080016513273186</v>
      </c>
      <c r="AA43" s="64">
        <f>+AA41-AA42</f>
        <v>151369520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34110418</v>
      </c>
      <c r="D45" s="56">
        <f>SUM(D43:D44)</f>
        <v>0</v>
      </c>
      <c r="E45" s="57">
        <f t="shared" si="5"/>
        <v>49974319</v>
      </c>
      <c r="F45" s="58">
        <f t="shared" si="5"/>
        <v>151369520</v>
      </c>
      <c r="G45" s="58">
        <f t="shared" si="5"/>
        <v>52026771</v>
      </c>
      <c r="H45" s="58">
        <f t="shared" si="5"/>
        <v>-3503096</v>
      </c>
      <c r="I45" s="58">
        <f t="shared" si="5"/>
        <v>-7250931</v>
      </c>
      <c r="J45" s="58">
        <f t="shared" si="5"/>
        <v>41272744</v>
      </c>
      <c r="K45" s="58">
        <f t="shared" si="5"/>
        <v>847311</v>
      </c>
      <c r="L45" s="58">
        <f t="shared" si="5"/>
        <v>-1201974</v>
      </c>
      <c r="M45" s="58">
        <f t="shared" si="5"/>
        <v>20753943</v>
      </c>
      <c r="N45" s="58">
        <f t="shared" si="5"/>
        <v>20399280</v>
      </c>
      <c r="O45" s="58">
        <f t="shared" si="5"/>
        <v>2178582</v>
      </c>
      <c r="P45" s="58">
        <f t="shared" si="5"/>
        <v>1395758</v>
      </c>
      <c r="Q45" s="58">
        <f t="shared" si="5"/>
        <v>23496888</v>
      </c>
      <c r="R45" s="58">
        <f t="shared" si="5"/>
        <v>27071228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88743252</v>
      </c>
      <c r="X45" s="58">
        <f t="shared" si="5"/>
        <v>130658530</v>
      </c>
      <c r="Y45" s="58">
        <f t="shared" si="5"/>
        <v>-41915278</v>
      </c>
      <c r="Z45" s="59">
        <f>+IF(X45&lt;&gt;0,+(Y45/X45)*100,0)</f>
        <v>-32.080016513273186</v>
      </c>
      <c r="AA45" s="56">
        <f>SUM(AA43:AA44)</f>
        <v>151369520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34110418</v>
      </c>
      <c r="D47" s="71">
        <f>SUM(D45:D46)</f>
        <v>0</v>
      </c>
      <c r="E47" s="72">
        <f t="shared" si="6"/>
        <v>49974319</v>
      </c>
      <c r="F47" s="73">
        <f t="shared" si="6"/>
        <v>151369520</v>
      </c>
      <c r="G47" s="73">
        <f t="shared" si="6"/>
        <v>52026771</v>
      </c>
      <c r="H47" s="74">
        <f t="shared" si="6"/>
        <v>-3503096</v>
      </c>
      <c r="I47" s="74">
        <f t="shared" si="6"/>
        <v>-7250931</v>
      </c>
      <c r="J47" s="74">
        <f t="shared" si="6"/>
        <v>41272744</v>
      </c>
      <c r="K47" s="74">
        <f t="shared" si="6"/>
        <v>847311</v>
      </c>
      <c r="L47" s="74">
        <f t="shared" si="6"/>
        <v>-1201974</v>
      </c>
      <c r="M47" s="73">
        <f t="shared" si="6"/>
        <v>20753943</v>
      </c>
      <c r="N47" s="73">
        <f t="shared" si="6"/>
        <v>20399280</v>
      </c>
      <c r="O47" s="74">
        <f t="shared" si="6"/>
        <v>2178582</v>
      </c>
      <c r="P47" s="74">
        <f t="shared" si="6"/>
        <v>1395758</v>
      </c>
      <c r="Q47" s="74">
        <f t="shared" si="6"/>
        <v>23496888</v>
      </c>
      <c r="R47" s="74">
        <f t="shared" si="6"/>
        <v>27071228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88743252</v>
      </c>
      <c r="X47" s="74">
        <f t="shared" si="6"/>
        <v>130658530</v>
      </c>
      <c r="Y47" s="74">
        <f t="shared" si="6"/>
        <v>-41915278</v>
      </c>
      <c r="Z47" s="75">
        <f>+IF(X47&lt;&gt;0,+(Y47/X47)*100,0)</f>
        <v>-32.080016513273186</v>
      </c>
      <c r="AA47" s="76">
        <f>SUM(AA45:AA46)</f>
        <v>151369520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339520021</v>
      </c>
      <c r="D5" s="6"/>
      <c r="E5" s="7">
        <v>42153855</v>
      </c>
      <c r="F5" s="8">
        <v>42153854</v>
      </c>
      <c r="G5" s="8">
        <v>2078663</v>
      </c>
      <c r="H5" s="8">
        <v>2078105</v>
      </c>
      <c r="I5" s="8">
        <v>2075728</v>
      </c>
      <c r="J5" s="8">
        <v>6232496</v>
      </c>
      <c r="K5" s="8">
        <v>2068830</v>
      </c>
      <c r="L5" s="8">
        <v>1803046</v>
      </c>
      <c r="M5" s="8">
        <v>2022938</v>
      </c>
      <c r="N5" s="8">
        <v>5894814</v>
      </c>
      <c r="O5" s="8">
        <v>2184739</v>
      </c>
      <c r="P5" s="8">
        <v>2033784</v>
      </c>
      <c r="Q5" s="8">
        <v>2064018</v>
      </c>
      <c r="R5" s="8">
        <v>6282541</v>
      </c>
      <c r="S5" s="8"/>
      <c r="T5" s="8"/>
      <c r="U5" s="8"/>
      <c r="V5" s="8"/>
      <c r="W5" s="8">
        <v>18409851</v>
      </c>
      <c r="X5" s="8">
        <v>31615391</v>
      </c>
      <c r="Y5" s="8">
        <v>-13205540</v>
      </c>
      <c r="Z5" s="2">
        <v>-41.77</v>
      </c>
      <c r="AA5" s="6">
        <v>42153854</v>
      </c>
    </row>
    <row r="6" spans="1:27" ht="13.5">
      <c r="A6" s="23" t="s">
        <v>32</v>
      </c>
      <c r="B6" s="24"/>
      <c r="C6" s="6">
        <v>128646798</v>
      </c>
      <c r="D6" s="6"/>
      <c r="E6" s="7">
        <v>26755088</v>
      </c>
      <c r="F6" s="8">
        <v>29255087</v>
      </c>
      <c r="G6" s="8">
        <v>663485</v>
      </c>
      <c r="H6" s="8">
        <v>2709582</v>
      </c>
      <c r="I6" s="8">
        <v>1938158</v>
      </c>
      <c r="J6" s="8">
        <v>5311225</v>
      </c>
      <c r="K6" s="8">
        <v>1667361</v>
      </c>
      <c r="L6" s="8">
        <v>1407882</v>
      </c>
      <c r="M6" s="8">
        <v>1609872</v>
      </c>
      <c r="N6" s="8">
        <v>4685115</v>
      </c>
      <c r="O6" s="8">
        <v>1554288</v>
      </c>
      <c r="P6" s="8">
        <v>1753048</v>
      </c>
      <c r="Q6" s="8">
        <v>1539621</v>
      </c>
      <c r="R6" s="8">
        <v>4846957</v>
      </c>
      <c r="S6" s="8"/>
      <c r="T6" s="8"/>
      <c r="U6" s="8"/>
      <c r="V6" s="8"/>
      <c r="W6" s="8">
        <v>14843297</v>
      </c>
      <c r="X6" s="8">
        <v>21941315</v>
      </c>
      <c r="Y6" s="8">
        <v>-7098018</v>
      </c>
      <c r="Z6" s="2">
        <v>-32.35</v>
      </c>
      <c r="AA6" s="6">
        <v>29255087</v>
      </c>
    </row>
    <row r="7" spans="1:27" ht="13.5">
      <c r="A7" s="25" t="s">
        <v>33</v>
      </c>
      <c r="B7" s="24"/>
      <c r="C7" s="6">
        <v>77326448</v>
      </c>
      <c r="D7" s="6"/>
      <c r="E7" s="7">
        <v>16522889</v>
      </c>
      <c r="F7" s="8">
        <v>19022888</v>
      </c>
      <c r="G7" s="8">
        <v>793547</v>
      </c>
      <c r="H7" s="8">
        <v>899771</v>
      </c>
      <c r="I7" s="8">
        <v>1044053</v>
      </c>
      <c r="J7" s="8">
        <v>2737371</v>
      </c>
      <c r="K7" s="8">
        <v>917522</v>
      </c>
      <c r="L7" s="8">
        <v>1115228</v>
      </c>
      <c r="M7" s="8">
        <v>1087796</v>
      </c>
      <c r="N7" s="8">
        <v>3120546</v>
      </c>
      <c r="O7" s="8">
        <v>1078328</v>
      </c>
      <c r="P7" s="8">
        <v>1203246</v>
      </c>
      <c r="Q7" s="8">
        <v>1174896</v>
      </c>
      <c r="R7" s="8">
        <v>3456470</v>
      </c>
      <c r="S7" s="8"/>
      <c r="T7" s="8"/>
      <c r="U7" s="8"/>
      <c r="V7" s="8"/>
      <c r="W7" s="8">
        <v>9314387</v>
      </c>
      <c r="X7" s="8">
        <v>14267168</v>
      </c>
      <c r="Y7" s="8">
        <v>-4952781</v>
      </c>
      <c r="Z7" s="2">
        <v>-34.71</v>
      </c>
      <c r="AA7" s="6">
        <v>19022888</v>
      </c>
    </row>
    <row r="8" spans="1:27" ht="13.5">
      <c r="A8" s="25" t="s">
        <v>34</v>
      </c>
      <c r="B8" s="24"/>
      <c r="C8" s="6">
        <v>19634162</v>
      </c>
      <c r="D8" s="6"/>
      <c r="E8" s="7">
        <v>2893977</v>
      </c>
      <c r="F8" s="8">
        <v>2893978</v>
      </c>
      <c r="G8" s="8">
        <v>189879</v>
      </c>
      <c r="H8" s="8">
        <v>178850</v>
      </c>
      <c r="I8" s="8">
        <v>177758</v>
      </c>
      <c r="J8" s="8">
        <v>546487</v>
      </c>
      <c r="K8" s="8">
        <v>178141</v>
      </c>
      <c r="L8" s="8">
        <v>182156</v>
      </c>
      <c r="M8" s="8">
        <v>183296</v>
      </c>
      <c r="N8" s="8">
        <v>543593</v>
      </c>
      <c r="O8" s="8">
        <v>183296</v>
      </c>
      <c r="P8" s="8">
        <v>216465</v>
      </c>
      <c r="Q8" s="8">
        <v>216464</v>
      </c>
      <c r="R8" s="8">
        <v>616225</v>
      </c>
      <c r="S8" s="8"/>
      <c r="T8" s="8"/>
      <c r="U8" s="8"/>
      <c r="V8" s="8"/>
      <c r="W8" s="8">
        <v>1706305</v>
      </c>
      <c r="X8" s="8">
        <v>2170486</v>
      </c>
      <c r="Y8" s="8">
        <v>-464181</v>
      </c>
      <c r="Z8" s="2">
        <v>-21.39</v>
      </c>
      <c r="AA8" s="6">
        <v>2893978</v>
      </c>
    </row>
    <row r="9" spans="1:27" ht="13.5">
      <c r="A9" s="25" t="s">
        <v>35</v>
      </c>
      <c r="B9" s="24"/>
      <c r="C9" s="6">
        <v>37485095</v>
      </c>
      <c r="D9" s="6"/>
      <c r="E9" s="7">
        <v>5711177</v>
      </c>
      <c r="F9" s="8">
        <v>5711177</v>
      </c>
      <c r="G9" s="8">
        <v>304752</v>
      </c>
      <c r="H9" s="8">
        <v>304632</v>
      </c>
      <c r="I9" s="8">
        <v>292613</v>
      </c>
      <c r="J9" s="8">
        <v>901997</v>
      </c>
      <c r="K9" s="8">
        <v>292650</v>
      </c>
      <c r="L9" s="8">
        <v>361419</v>
      </c>
      <c r="M9" s="8">
        <v>368135</v>
      </c>
      <c r="N9" s="8">
        <v>1022204</v>
      </c>
      <c r="O9" s="8">
        <v>368135</v>
      </c>
      <c r="P9" s="8">
        <v>424757</v>
      </c>
      <c r="Q9" s="8">
        <v>424663</v>
      </c>
      <c r="R9" s="8">
        <v>1217555</v>
      </c>
      <c r="S9" s="8"/>
      <c r="T9" s="8"/>
      <c r="U9" s="8"/>
      <c r="V9" s="8"/>
      <c r="W9" s="8">
        <v>3141756</v>
      </c>
      <c r="X9" s="8">
        <v>4283384</v>
      </c>
      <c r="Y9" s="8">
        <v>-1141628</v>
      </c>
      <c r="Z9" s="2">
        <v>-26.65</v>
      </c>
      <c r="AA9" s="6">
        <v>5711177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355124</v>
      </c>
      <c r="D11" s="6"/>
      <c r="E11" s="7">
        <v>58155</v>
      </c>
      <c r="F11" s="8">
        <v>58155</v>
      </c>
      <c r="G11" s="8">
        <v>2262</v>
      </c>
      <c r="H11" s="8">
        <v>368</v>
      </c>
      <c r="I11" s="8">
        <v>1104</v>
      </c>
      <c r="J11" s="8">
        <v>3734</v>
      </c>
      <c r="K11" s="8">
        <v>2630</v>
      </c>
      <c r="L11" s="8">
        <v>368</v>
      </c>
      <c r="M11" s="8"/>
      <c r="N11" s="8">
        <v>2998</v>
      </c>
      <c r="O11" s="8">
        <v>1472</v>
      </c>
      <c r="P11" s="8">
        <v>368</v>
      </c>
      <c r="Q11" s="8"/>
      <c r="R11" s="8">
        <v>1840</v>
      </c>
      <c r="S11" s="8"/>
      <c r="T11" s="8"/>
      <c r="U11" s="8"/>
      <c r="V11" s="8"/>
      <c r="W11" s="8">
        <v>8572</v>
      </c>
      <c r="X11" s="8">
        <v>43614</v>
      </c>
      <c r="Y11" s="8">
        <v>-35042</v>
      </c>
      <c r="Z11" s="2">
        <v>-80.35</v>
      </c>
      <c r="AA11" s="6">
        <v>58155</v>
      </c>
    </row>
    <row r="12" spans="1:27" ht="13.5">
      <c r="A12" s="25" t="s">
        <v>37</v>
      </c>
      <c r="B12" s="29"/>
      <c r="C12" s="6">
        <v>8539616</v>
      </c>
      <c r="D12" s="6"/>
      <c r="E12" s="7">
        <v>1359916</v>
      </c>
      <c r="F12" s="8">
        <v>395216</v>
      </c>
      <c r="G12" s="8">
        <v>4935</v>
      </c>
      <c r="H12" s="8">
        <v>83698</v>
      </c>
      <c r="I12" s="8">
        <v>48098</v>
      </c>
      <c r="J12" s="8">
        <v>136731</v>
      </c>
      <c r="K12" s="8">
        <v>22777</v>
      </c>
      <c r="L12" s="8">
        <v>13061</v>
      </c>
      <c r="M12" s="8">
        <v>18904</v>
      </c>
      <c r="N12" s="8">
        <v>54742</v>
      </c>
      <c r="O12" s="8">
        <v>40452</v>
      </c>
      <c r="P12" s="8">
        <v>8292</v>
      </c>
      <c r="Q12" s="8">
        <v>6047</v>
      </c>
      <c r="R12" s="8">
        <v>54791</v>
      </c>
      <c r="S12" s="8"/>
      <c r="T12" s="8"/>
      <c r="U12" s="8"/>
      <c r="V12" s="8"/>
      <c r="W12" s="8">
        <v>246264</v>
      </c>
      <c r="X12" s="8">
        <v>296411</v>
      </c>
      <c r="Y12" s="8">
        <v>-50147</v>
      </c>
      <c r="Z12" s="2">
        <v>-16.92</v>
      </c>
      <c r="AA12" s="6">
        <v>395216</v>
      </c>
    </row>
    <row r="13" spans="1:27" ht="13.5">
      <c r="A13" s="23" t="s">
        <v>38</v>
      </c>
      <c r="B13" s="29"/>
      <c r="C13" s="6">
        <v>58638542</v>
      </c>
      <c r="D13" s="6"/>
      <c r="E13" s="7">
        <v>11238086</v>
      </c>
      <c r="F13" s="8">
        <v>4083643</v>
      </c>
      <c r="G13" s="8"/>
      <c r="H13" s="8">
        <v>286290</v>
      </c>
      <c r="I13" s="8">
        <v>287250</v>
      </c>
      <c r="J13" s="8">
        <v>573540</v>
      </c>
      <c r="K13" s="8">
        <v>297102</v>
      </c>
      <c r="L13" s="8">
        <v>306232</v>
      </c>
      <c r="M13" s="8">
        <v>313568</v>
      </c>
      <c r="N13" s="8">
        <v>916902</v>
      </c>
      <c r="O13" s="8">
        <v>319532</v>
      </c>
      <c r="P13" s="8">
        <v>326811</v>
      </c>
      <c r="Q13" s="8">
        <v>329244</v>
      </c>
      <c r="R13" s="8">
        <v>975587</v>
      </c>
      <c r="S13" s="8"/>
      <c r="T13" s="8"/>
      <c r="U13" s="8"/>
      <c r="V13" s="8"/>
      <c r="W13" s="8">
        <v>2466029</v>
      </c>
      <c r="X13" s="8">
        <v>3062731</v>
      </c>
      <c r="Y13" s="8">
        <v>-596702</v>
      </c>
      <c r="Z13" s="2">
        <v>-19.48</v>
      </c>
      <c r="AA13" s="6">
        <v>4083643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9718691</v>
      </c>
      <c r="D15" s="6"/>
      <c r="E15" s="7">
        <v>3328227</v>
      </c>
      <c r="F15" s="8">
        <v>7328227</v>
      </c>
      <c r="G15" s="8">
        <v>131710</v>
      </c>
      <c r="H15" s="8">
        <v>86783</v>
      </c>
      <c r="I15" s="8">
        <v>60725</v>
      </c>
      <c r="J15" s="8">
        <v>279218</v>
      </c>
      <c r="K15" s="8">
        <v>80970</v>
      </c>
      <c r="L15" s="8">
        <v>65275</v>
      </c>
      <c r="M15" s="8">
        <v>300</v>
      </c>
      <c r="N15" s="8">
        <v>146545</v>
      </c>
      <c r="O15" s="8">
        <v>40135</v>
      </c>
      <c r="P15" s="8">
        <v>29850</v>
      </c>
      <c r="Q15" s="8">
        <v>15880</v>
      </c>
      <c r="R15" s="8">
        <v>85865</v>
      </c>
      <c r="S15" s="8"/>
      <c r="T15" s="8"/>
      <c r="U15" s="8"/>
      <c r="V15" s="8"/>
      <c r="W15" s="8">
        <v>511628</v>
      </c>
      <c r="X15" s="8">
        <v>5496169</v>
      </c>
      <c r="Y15" s="8">
        <v>-4984541</v>
      </c>
      <c r="Z15" s="2">
        <v>-90.69</v>
      </c>
      <c r="AA15" s="6">
        <v>7328227</v>
      </c>
    </row>
    <row r="16" spans="1:27" ht="13.5">
      <c r="A16" s="23" t="s">
        <v>41</v>
      </c>
      <c r="B16" s="29"/>
      <c r="C16" s="6">
        <v>8649188</v>
      </c>
      <c r="D16" s="6"/>
      <c r="E16" s="7">
        <v>1830808</v>
      </c>
      <c r="F16" s="8">
        <v>1830808</v>
      </c>
      <c r="G16" s="8">
        <v>175928</v>
      </c>
      <c r="H16" s="8">
        <v>147243</v>
      </c>
      <c r="I16" s="8">
        <v>146326</v>
      </c>
      <c r="J16" s="8">
        <v>469497</v>
      </c>
      <c r="K16" s="8">
        <v>177494</v>
      </c>
      <c r="L16" s="8">
        <v>3031</v>
      </c>
      <c r="M16" s="8"/>
      <c r="N16" s="8">
        <v>180525</v>
      </c>
      <c r="O16" s="8">
        <v>263</v>
      </c>
      <c r="P16" s="8">
        <v>2403</v>
      </c>
      <c r="Q16" s="8">
        <v>87565</v>
      </c>
      <c r="R16" s="8">
        <v>90231</v>
      </c>
      <c r="S16" s="8"/>
      <c r="T16" s="8"/>
      <c r="U16" s="8"/>
      <c r="V16" s="8"/>
      <c r="W16" s="8">
        <v>740253</v>
      </c>
      <c r="X16" s="8">
        <v>1373104</v>
      </c>
      <c r="Y16" s="8">
        <v>-632851</v>
      </c>
      <c r="Z16" s="2">
        <v>-46.09</v>
      </c>
      <c r="AA16" s="6">
        <v>1830808</v>
      </c>
    </row>
    <row r="17" spans="1:27" ht="13.5">
      <c r="A17" s="23" t="s">
        <v>42</v>
      </c>
      <c r="B17" s="29"/>
      <c r="C17" s="6">
        <v>26280811</v>
      </c>
      <c r="D17" s="6"/>
      <c r="E17" s="7">
        <v>3007202</v>
      </c>
      <c r="F17" s="8">
        <v>3007202</v>
      </c>
      <c r="G17" s="8">
        <v>245799</v>
      </c>
      <c r="H17" s="8">
        <v>213367</v>
      </c>
      <c r="I17" s="8">
        <v>163614</v>
      </c>
      <c r="J17" s="8">
        <v>622780</v>
      </c>
      <c r="K17" s="8">
        <v>250740</v>
      </c>
      <c r="L17" s="8">
        <v>337275</v>
      </c>
      <c r="M17" s="8"/>
      <c r="N17" s="8">
        <v>588015</v>
      </c>
      <c r="O17" s="8">
        <v>323828</v>
      </c>
      <c r="P17" s="8">
        <v>171331</v>
      </c>
      <c r="Q17" s="8">
        <v>217484</v>
      </c>
      <c r="R17" s="8">
        <v>712643</v>
      </c>
      <c r="S17" s="8"/>
      <c r="T17" s="8"/>
      <c r="U17" s="8"/>
      <c r="V17" s="8"/>
      <c r="W17" s="8">
        <v>1923438</v>
      </c>
      <c r="X17" s="8">
        <v>2255402</v>
      </c>
      <c r="Y17" s="8">
        <v>-331964</v>
      </c>
      <c r="Z17" s="2">
        <v>-14.72</v>
      </c>
      <c r="AA17" s="6">
        <v>3007202</v>
      </c>
    </row>
    <row r="18" spans="1:27" ht="13.5">
      <c r="A18" s="23" t="s">
        <v>43</v>
      </c>
      <c r="B18" s="29"/>
      <c r="C18" s="6">
        <v>737495225</v>
      </c>
      <c r="D18" s="6"/>
      <c r="E18" s="7">
        <v>86565022</v>
      </c>
      <c r="F18" s="8">
        <v>86512702</v>
      </c>
      <c r="G18" s="8"/>
      <c r="H18" s="8">
        <v>1980953</v>
      </c>
      <c r="I18" s="8">
        <v>7220670</v>
      </c>
      <c r="J18" s="8">
        <v>9201623</v>
      </c>
      <c r="K18" s="8">
        <v>3202985</v>
      </c>
      <c r="L18" s="8">
        <v>2505891</v>
      </c>
      <c r="M18" s="8">
        <v>32889082</v>
      </c>
      <c r="N18" s="8">
        <v>38597958</v>
      </c>
      <c r="O18" s="8">
        <v>716323</v>
      </c>
      <c r="P18" s="8">
        <v>3577637</v>
      </c>
      <c r="Q18" s="8">
        <v>23628814</v>
      </c>
      <c r="R18" s="8">
        <v>27922774</v>
      </c>
      <c r="S18" s="8"/>
      <c r="T18" s="8"/>
      <c r="U18" s="8"/>
      <c r="V18" s="8"/>
      <c r="W18" s="8">
        <v>75722355</v>
      </c>
      <c r="X18" s="8">
        <v>64884529</v>
      </c>
      <c r="Y18" s="8">
        <v>10837826</v>
      </c>
      <c r="Z18" s="2">
        <v>16.7</v>
      </c>
      <c r="AA18" s="6">
        <v>86512702</v>
      </c>
    </row>
    <row r="19" spans="1:27" ht="13.5">
      <c r="A19" s="23" t="s">
        <v>44</v>
      </c>
      <c r="B19" s="29"/>
      <c r="C19" s="6">
        <v>4461764</v>
      </c>
      <c r="D19" s="6"/>
      <c r="E19" s="7">
        <v>597322</v>
      </c>
      <c r="F19" s="26">
        <v>709339</v>
      </c>
      <c r="G19" s="26">
        <v>43234</v>
      </c>
      <c r="H19" s="26">
        <v>29549</v>
      </c>
      <c r="I19" s="26">
        <v>17910</v>
      </c>
      <c r="J19" s="26">
        <v>90693</v>
      </c>
      <c r="K19" s="26">
        <v>9641</v>
      </c>
      <c r="L19" s="26">
        <v>20040</v>
      </c>
      <c r="M19" s="26">
        <v>1947</v>
      </c>
      <c r="N19" s="26">
        <v>31628</v>
      </c>
      <c r="O19" s="26">
        <v>17095</v>
      </c>
      <c r="P19" s="26">
        <v>19769</v>
      </c>
      <c r="Q19" s="26">
        <v>29212</v>
      </c>
      <c r="R19" s="26">
        <v>66076</v>
      </c>
      <c r="S19" s="26"/>
      <c r="T19" s="26"/>
      <c r="U19" s="26"/>
      <c r="V19" s="26"/>
      <c r="W19" s="26">
        <v>188397</v>
      </c>
      <c r="X19" s="26">
        <v>532006</v>
      </c>
      <c r="Y19" s="26">
        <v>-343609</v>
      </c>
      <c r="Z19" s="27">
        <v>-64.59</v>
      </c>
      <c r="AA19" s="28">
        <v>709339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1456751485</v>
      </c>
      <c r="D21" s="33">
        <f t="shared" si="0"/>
        <v>0</v>
      </c>
      <c r="E21" s="34">
        <f t="shared" si="0"/>
        <v>202021724</v>
      </c>
      <c r="F21" s="35">
        <f t="shared" si="0"/>
        <v>202962276</v>
      </c>
      <c r="G21" s="35">
        <f t="shared" si="0"/>
        <v>4634194</v>
      </c>
      <c r="H21" s="35">
        <f t="shared" si="0"/>
        <v>8999191</v>
      </c>
      <c r="I21" s="35">
        <f t="shared" si="0"/>
        <v>13474007</v>
      </c>
      <c r="J21" s="35">
        <f t="shared" si="0"/>
        <v>27107392</v>
      </c>
      <c r="K21" s="35">
        <f t="shared" si="0"/>
        <v>9168843</v>
      </c>
      <c r="L21" s="35">
        <f t="shared" si="0"/>
        <v>8120904</v>
      </c>
      <c r="M21" s="35">
        <f t="shared" si="0"/>
        <v>38495838</v>
      </c>
      <c r="N21" s="35">
        <f t="shared" si="0"/>
        <v>55785585</v>
      </c>
      <c r="O21" s="35">
        <f t="shared" si="0"/>
        <v>6827886</v>
      </c>
      <c r="P21" s="35">
        <f t="shared" si="0"/>
        <v>9767761</v>
      </c>
      <c r="Q21" s="35">
        <f t="shared" si="0"/>
        <v>29733908</v>
      </c>
      <c r="R21" s="35">
        <f t="shared" si="0"/>
        <v>46329555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129222532</v>
      </c>
      <c r="X21" s="35">
        <f t="shared" si="0"/>
        <v>152221710</v>
      </c>
      <c r="Y21" s="35">
        <f t="shared" si="0"/>
        <v>-22999178</v>
      </c>
      <c r="Z21" s="36">
        <f>+IF(X21&lt;&gt;0,+(Y21/X21)*100,0)</f>
        <v>-15.108999892328104</v>
      </c>
      <c r="AA21" s="33">
        <f>SUM(AA5:AA20)</f>
        <v>202962276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438123129</v>
      </c>
      <c r="D24" s="6"/>
      <c r="E24" s="7">
        <v>81843487</v>
      </c>
      <c r="F24" s="8">
        <v>80463528</v>
      </c>
      <c r="G24" s="8">
        <v>2890</v>
      </c>
      <c r="H24" s="8">
        <v>6259719</v>
      </c>
      <c r="I24" s="8">
        <v>6552108</v>
      </c>
      <c r="J24" s="8">
        <v>12814717</v>
      </c>
      <c r="K24" s="8">
        <v>6442203</v>
      </c>
      <c r="L24" s="8">
        <v>8501021</v>
      </c>
      <c r="M24" s="8">
        <v>7283872</v>
      </c>
      <c r="N24" s="8">
        <v>22227096</v>
      </c>
      <c r="O24" s="8">
        <v>5924718</v>
      </c>
      <c r="P24" s="8">
        <v>6268044</v>
      </c>
      <c r="Q24" s="8">
        <v>6277211</v>
      </c>
      <c r="R24" s="8">
        <v>18469973</v>
      </c>
      <c r="S24" s="8"/>
      <c r="T24" s="8"/>
      <c r="U24" s="8"/>
      <c r="V24" s="8"/>
      <c r="W24" s="8">
        <v>53511786</v>
      </c>
      <c r="X24" s="8">
        <v>60347616</v>
      </c>
      <c r="Y24" s="8">
        <v>-6835830</v>
      </c>
      <c r="Z24" s="2">
        <v>-11.33</v>
      </c>
      <c r="AA24" s="6">
        <v>80463528</v>
      </c>
    </row>
    <row r="25" spans="1:27" ht="13.5">
      <c r="A25" s="25" t="s">
        <v>49</v>
      </c>
      <c r="B25" s="24"/>
      <c r="C25" s="6">
        <v>45233888</v>
      </c>
      <c r="D25" s="6"/>
      <c r="E25" s="7">
        <v>7441310</v>
      </c>
      <c r="F25" s="8">
        <v>7441309</v>
      </c>
      <c r="G25" s="8"/>
      <c r="H25" s="8">
        <v>549144</v>
      </c>
      <c r="I25" s="8">
        <v>529438</v>
      </c>
      <c r="J25" s="8">
        <v>1078582</v>
      </c>
      <c r="K25" s="8">
        <v>554967</v>
      </c>
      <c r="L25" s="8">
        <v>586372</v>
      </c>
      <c r="M25" s="8">
        <v>586372</v>
      </c>
      <c r="N25" s="8">
        <v>1727711</v>
      </c>
      <c r="O25" s="8">
        <v>586372</v>
      </c>
      <c r="P25" s="8">
        <v>586372</v>
      </c>
      <c r="Q25" s="8">
        <v>586372</v>
      </c>
      <c r="R25" s="8">
        <v>1759116</v>
      </c>
      <c r="S25" s="8"/>
      <c r="T25" s="8"/>
      <c r="U25" s="8"/>
      <c r="V25" s="8"/>
      <c r="W25" s="8">
        <v>4565409</v>
      </c>
      <c r="X25" s="8">
        <v>5580982</v>
      </c>
      <c r="Y25" s="8">
        <v>-1015573</v>
      </c>
      <c r="Z25" s="2">
        <v>-18.2</v>
      </c>
      <c r="AA25" s="6">
        <v>7441309</v>
      </c>
    </row>
    <row r="26" spans="1:27" ht="13.5">
      <c r="A26" s="25" t="s">
        <v>50</v>
      </c>
      <c r="B26" s="24"/>
      <c r="C26" s="6">
        <v>437026908</v>
      </c>
      <c r="D26" s="6"/>
      <c r="E26" s="7">
        <v>13453843</v>
      </c>
      <c r="F26" s="8">
        <v>13704657</v>
      </c>
      <c r="G26" s="8"/>
      <c r="H26" s="8"/>
      <c r="I26" s="8"/>
      <c r="J26" s="8"/>
      <c r="K26" s="8"/>
      <c r="L26" s="8">
        <v>82592</v>
      </c>
      <c r="M26" s="8"/>
      <c r="N26" s="8">
        <v>82592</v>
      </c>
      <c r="O26" s="8"/>
      <c r="P26" s="8"/>
      <c r="Q26" s="8"/>
      <c r="R26" s="8"/>
      <c r="S26" s="8"/>
      <c r="T26" s="8"/>
      <c r="U26" s="8"/>
      <c r="V26" s="8"/>
      <c r="W26" s="8">
        <v>82592</v>
      </c>
      <c r="X26" s="8">
        <v>10278492</v>
      </c>
      <c r="Y26" s="8">
        <v>-10195900</v>
      </c>
      <c r="Z26" s="2">
        <v>-99.2</v>
      </c>
      <c r="AA26" s="6">
        <v>13704657</v>
      </c>
    </row>
    <row r="27" spans="1:27" ht="13.5">
      <c r="A27" s="25" t="s">
        <v>51</v>
      </c>
      <c r="B27" s="24"/>
      <c r="C27" s="6">
        <v>32928746</v>
      </c>
      <c r="D27" s="6"/>
      <c r="E27" s="7">
        <v>26366445</v>
      </c>
      <c r="F27" s="8">
        <v>32109988</v>
      </c>
      <c r="G27" s="8"/>
      <c r="H27" s="8"/>
      <c r="I27" s="8">
        <v>6865758</v>
      </c>
      <c r="J27" s="8">
        <v>6865758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6865758</v>
      </c>
      <c r="X27" s="8">
        <v>24082492</v>
      </c>
      <c r="Y27" s="8">
        <v>-17216734</v>
      </c>
      <c r="Z27" s="2">
        <v>-71.49</v>
      </c>
      <c r="AA27" s="6">
        <v>32109988</v>
      </c>
    </row>
    <row r="28" spans="1:27" ht="13.5">
      <c r="A28" s="25" t="s">
        <v>52</v>
      </c>
      <c r="B28" s="24"/>
      <c r="C28" s="6">
        <v>5742594</v>
      </c>
      <c r="D28" s="6"/>
      <c r="E28" s="7">
        <v>2829771</v>
      </c>
      <c r="F28" s="8">
        <v>3573078</v>
      </c>
      <c r="G28" s="8">
        <v>14945</v>
      </c>
      <c r="H28" s="8"/>
      <c r="I28" s="8">
        <v>90700</v>
      </c>
      <c r="J28" s="8">
        <v>105645</v>
      </c>
      <c r="K28" s="8">
        <v>221298</v>
      </c>
      <c r="L28" s="8">
        <v>100637</v>
      </c>
      <c r="M28" s="8">
        <v>64967</v>
      </c>
      <c r="N28" s="8">
        <v>386902</v>
      </c>
      <c r="O28" s="8">
        <v>38681</v>
      </c>
      <c r="P28" s="8">
        <v>34127</v>
      </c>
      <c r="Q28" s="8">
        <v>2749</v>
      </c>
      <c r="R28" s="8">
        <v>75557</v>
      </c>
      <c r="S28" s="8"/>
      <c r="T28" s="8"/>
      <c r="U28" s="8"/>
      <c r="V28" s="8"/>
      <c r="W28" s="8">
        <v>568104</v>
      </c>
      <c r="X28" s="8">
        <v>2679807</v>
      </c>
      <c r="Y28" s="8">
        <v>-2111703</v>
      </c>
      <c r="Z28" s="2">
        <v>-78.8</v>
      </c>
      <c r="AA28" s="6">
        <v>3573078</v>
      </c>
    </row>
    <row r="29" spans="1:27" ht="13.5">
      <c r="A29" s="25" t="s">
        <v>53</v>
      </c>
      <c r="B29" s="24"/>
      <c r="C29" s="6">
        <v>152986052</v>
      </c>
      <c r="D29" s="6"/>
      <c r="E29" s="7">
        <v>29522539</v>
      </c>
      <c r="F29" s="8">
        <v>31504409</v>
      </c>
      <c r="G29" s="8"/>
      <c r="H29" s="8"/>
      <c r="I29" s="8">
        <v>2094138</v>
      </c>
      <c r="J29" s="8">
        <v>2094138</v>
      </c>
      <c r="K29" s="8">
        <v>2035868</v>
      </c>
      <c r="L29" s="8">
        <v>1247237</v>
      </c>
      <c r="M29" s="8">
        <v>1171991</v>
      </c>
      <c r="N29" s="8">
        <v>4455096</v>
      </c>
      <c r="O29" s="8">
        <v>1004382</v>
      </c>
      <c r="P29" s="8">
        <v>1298765</v>
      </c>
      <c r="Q29" s="8"/>
      <c r="R29" s="8">
        <v>2303147</v>
      </c>
      <c r="S29" s="8"/>
      <c r="T29" s="8"/>
      <c r="U29" s="8"/>
      <c r="V29" s="8"/>
      <c r="W29" s="8">
        <v>8852381</v>
      </c>
      <c r="X29" s="8">
        <v>23628308</v>
      </c>
      <c r="Y29" s="8">
        <v>-14775927</v>
      </c>
      <c r="Z29" s="2">
        <v>-62.53</v>
      </c>
      <c r="AA29" s="6">
        <v>31504409</v>
      </c>
    </row>
    <row r="30" spans="1:27" ht="13.5">
      <c r="A30" s="25" t="s">
        <v>54</v>
      </c>
      <c r="B30" s="24"/>
      <c r="C30" s="6">
        <v>25606056</v>
      </c>
      <c r="D30" s="6"/>
      <c r="E30" s="7">
        <v>8081553</v>
      </c>
      <c r="F30" s="8">
        <v>4475037</v>
      </c>
      <c r="G30" s="8">
        <v>147497</v>
      </c>
      <c r="H30" s="8">
        <v>127947</v>
      </c>
      <c r="I30" s="8">
        <v>330568</v>
      </c>
      <c r="J30" s="8">
        <v>606012</v>
      </c>
      <c r="K30" s="8">
        <v>151250</v>
      </c>
      <c r="L30" s="8">
        <v>45131</v>
      </c>
      <c r="M30" s="8">
        <v>90103</v>
      </c>
      <c r="N30" s="8">
        <v>286484</v>
      </c>
      <c r="O30" s="8">
        <v>18838</v>
      </c>
      <c r="P30" s="8">
        <v>14795</v>
      </c>
      <c r="Q30" s="8">
        <v>8769</v>
      </c>
      <c r="R30" s="8">
        <v>42402</v>
      </c>
      <c r="S30" s="8"/>
      <c r="T30" s="8"/>
      <c r="U30" s="8"/>
      <c r="V30" s="8"/>
      <c r="W30" s="8">
        <v>934898</v>
      </c>
      <c r="X30" s="8">
        <v>3356279</v>
      </c>
      <c r="Y30" s="8">
        <v>-2421381</v>
      </c>
      <c r="Z30" s="2">
        <v>-72.14</v>
      </c>
      <c r="AA30" s="6">
        <v>4475037</v>
      </c>
    </row>
    <row r="31" spans="1:27" ht="13.5">
      <c r="A31" s="25" t="s">
        <v>55</v>
      </c>
      <c r="B31" s="24"/>
      <c r="C31" s="6">
        <v>157911920</v>
      </c>
      <c r="D31" s="6"/>
      <c r="E31" s="7">
        <v>40771406</v>
      </c>
      <c r="F31" s="8">
        <v>31656817</v>
      </c>
      <c r="G31" s="8">
        <v>464294</v>
      </c>
      <c r="H31" s="8">
        <v>1749839</v>
      </c>
      <c r="I31" s="8">
        <v>2516626</v>
      </c>
      <c r="J31" s="8">
        <v>4730759</v>
      </c>
      <c r="K31" s="8">
        <v>2860337</v>
      </c>
      <c r="L31" s="8">
        <v>1643854</v>
      </c>
      <c r="M31" s="8">
        <v>492443</v>
      </c>
      <c r="N31" s="8">
        <v>4996634</v>
      </c>
      <c r="O31" s="8">
        <v>840082</v>
      </c>
      <c r="P31" s="8">
        <v>1049499</v>
      </c>
      <c r="Q31" s="8">
        <v>876480</v>
      </c>
      <c r="R31" s="8">
        <v>2766061</v>
      </c>
      <c r="S31" s="8"/>
      <c r="T31" s="8"/>
      <c r="U31" s="8"/>
      <c r="V31" s="8"/>
      <c r="W31" s="8">
        <v>12493454</v>
      </c>
      <c r="X31" s="8">
        <v>23742604</v>
      </c>
      <c r="Y31" s="8">
        <v>-11249150</v>
      </c>
      <c r="Z31" s="2">
        <v>-47.38</v>
      </c>
      <c r="AA31" s="6">
        <v>31656817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189494007</v>
      </c>
      <c r="D33" s="6"/>
      <c r="E33" s="7">
        <v>33479761</v>
      </c>
      <c r="F33" s="8">
        <v>30550154</v>
      </c>
      <c r="G33" s="8">
        <v>749715</v>
      </c>
      <c r="H33" s="8">
        <v>548807</v>
      </c>
      <c r="I33" s="8">
        <v>1809859</v>
      </c>
      <c r="J33" s="8">
        <v>3108381</v>
      </c>
      <c r="K33" s="8">
        <v>2627166</v>
      </c>
      <c r="L33" s="8">
        <v>1148349</v>
      </c>
      <c r="M33" s="8">
        <v>1972585</v>
      </c>
      <c r="N33" s="8">
        <v>5748100</v>
      </c>
      <c r="O33" s="8">
        <v>1365547</v>
      </c>
      <c r="P33" s="8">
        <v>575180</v>
      </c>
      <c r="Q33" s="8">
        <v>1578212</v>
      </c>
      <c r="R33" s="8">
        <v>3518939</v>
      </c>
      <c r="S33" s="8"/>
      <c r="T33" s="8"/>
      <c r="U33" s="8"/>
      <c r="V33" s="8"/>
      <c r="W33" s="8">
        <v>12375420</v>
      </c>
      <c r="X33" s="8">
        <v>22912626</v>
      </c>
      <c r="Y33" s="8">
        <v>-10537206</v>
      </c>
      <c r="Z33" s="2">
        <v>-45.99</v>
      </c>
      <c r="AA33" s="6">
        <v>30550154</v>
      </c>
    </row>
    <row r="34" spans="1:27" ht="13.5">
      <c r="A34" s="23" t="s">
        <v>57</v>
      </c>
      <c r="B34" s="29"/>
      <c r="C34" s="6">
        <v>-11350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1485041950</v>
      </c>
      <c r="D35" s="33">
        <f>SUM(D24:D34)</f>
        <v>0</v>
      </c>
      <c r="E35" s="34">
        <f t="shared" si="1"/>
        <v>243790115</v>
      </c>
      <c r="F35" s="35">
        <f t="shared" si="1"/>
        <v>235478977</v>
      </c>
      <c r="G35" s="35">
        <f t="shared" si="1"/>
        <v>1379341</v>
      </c>
      <c r="H35" s="35">
        <f t="shared" si="1"/>
        <v>9235456</v>
      </c>
      <c r="I35" s="35">
        <f t="shared" si="1"/>
        <v>20789195</v>
      </c>
      <c r="J35" s="35">
        <f t="shared" si="1"/>
        <v>31403992</v>
      </c>
      <c r="K35" s="35">
        <f t="shared" si="1"/>
        <v>14893089</v>
      </c>
      <c r="L35" s="35">
        <f t="shared" si="1"/>
        <v>13355193</v>
      </c>
      <c r="M35" s="35">
        <f t="shared" si="1"/>
        <v>11662333</v>
      </c>
      <c r="N35" s="35">
        <f t="shared" si="1"/>
        <v>39910615</v>
      </c>
      <c r="O35" s="35">
        <f t="shared" si="1"/>
        <v>9778620</v>
      </c>
      <c r="P35" s="35">
        <f t="shared" si="1"/>
        <v>9826782</v>
      </c>
      <c r="Q35" s="35">
        <f t="shared" si="1"/>
        <v>9329793</v>
      </c>
      <c r="R35" s="35">
        <f t="shared" si="1"/>
        <v>28935195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100249802</v>
      </c>
      <c r="X35" s="35">
        <f t="shared" si="1"/>
        <v>176609206</v>
      </c>
      <c r="Y35" s="35">
        <f t="shared" si="1"/>
        <v>-76359404</v>
      </c>
      <c r="Z35" s="36">
        <f>+IF(X35&lt;&gt;0,+(Y35/X35)*100,0)</f>
        <v>-43.23636673843605</v>
      </c>
      <c r="AA35" s="33">
        <f>SUM(AA24:AA34)</f>
        <v>235478977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-28290465</v>
      </c>
      <c r="D37" s="46">
        <f>+D21-D35</f>
        <v>0</v>
      </c>
      <c r="E37" s="47">
        <f t="shared" si="2"/>
        <v>-41768391</v>
      </c>
      <c r="F37" s="48">
        <f t="shared" si="2"/>
        <v>-32516701</v>
      </c>
      <c r="G37" s="48">
        <f t="shared" si="2"/>
        <v>3254853</v>
      </c>
      <c r="H37" s="48">
        <f t="shared" si="2"/>
        <v>-236265</v>
      </c>
      <c r="I37" s="48">
        <f t="shared" si="2"/>
        <v>-7315188</v>
      </c>
      <c r="J37" s="48">
        <f t="shared" si="2"/>
        <v>-4296600</v>
      </c>
      <c r="K37" s="48">
        <f t="shared" si="2"/>
        <v>-5724246</v>
      </c>
      <c r="L37" s="48">
        <f t="shared" si="2"/>
        <v>-5234289</v>
      </c>
      <c r="M37" s="48">
        <f t="shared" si="2"/>
        <v>26833505</v>
      </c>
      <c r="N37" s="48">
        <f t="shared" si="2"/>
        <v>15874970</v>
      </c>
      <c r="O37" s="48">
        <f t="shared" si="2"/>
        <v>-2950734</v>
      </c>
      <c r="P37" s="48">
        <f t="shared" si="2"/>
        <v>-59021</v>
      </c>
      <c r="Q37" s="48">
        <f t="shared" si="2"/>
        <v>20404115</v>
      </c>
      <c r="R37" s="48">
        <f t="shared" si="2"/>
        <v>17394360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28972730</v>
      </c>
      <c r="X37" s="48">
        <f>IF(F21=F35,0,X21-X35)</f>
        <v>-24387496</v>
      </c>
      <c r="Y37" s="48">
        <f t="shared" si="2"/>
        <v>53360226</v>
      </c>
      <c r="Z37" s="49">
        <f>+IF(X37&lt;&gt;0,+(Y37/X37)*100,0)</f>
        <v>-218.80157766094558</v>
      </c>
      <c r="AA37" s="46">
        <f>+AA21-AA35</f>
        <v>-32516701</v>
      </c>
    </row>
    <row r="38" spans="1:27" ht="22.5" customHeight="1">
      <c r="A38" s="50" t="s">
        <v>60</v>
      </c>
      <c r="B38" s="29"/>
      <c r="C38" s="6">
        <v>303867614</v>
      </c>
      <c r="D38" s="6"/>
      <c r="E38" s="7">
        <v>68419998</v>
      </c>
      <c r="F38" s="8">
        <v>68419998</v>
      </c>
      <c r="G38" s="8"/>
      <c r="H38" s="8">
        <v>6000300</v>
      </c>
      <c r="I38" s="8">
        <v>1511977</v>
      </c>
      <c r="J38" s="8">
        <v>7512277</v>
      </c>
      <c r="K38" s="8">
        <v>2244043</v>
      </c>
      <c r="L38" s="8">
        <v>7974417</v>
      </c>
      <c r="M38" s="8">
        <v>4057855</v>
      </c>
      <c r="N38" s="8">
        <v>14276315</v>
      </c>
      <c r="O38" s="8">
        <v>391645</v>
      </c>
      <c r="P38" s="8"/>
      <c r="Q38" s="8">
        <v>5138957</v>
      </c>
      <c r="R38" s="8">
        <v>5530602</v>
      </c>
      <c r="S38" s="8"/>
      <c r="T38" s="8"/>
      <c r="U38" s="8"/>
      <c r="V38" s="8"/>
      <c r="W38" s="8">
        <v>27319194</v>
      </c>
      <c r="X38" s="8">
        <v>51314997</v>
      </c>
      <c r="Y38" s="8">
        <v>-23995803</v>
      </c>
      <c r="Z38" s="2">
        <v>-46.76</v>
      </c>
      <c r="AA38" s="6">
        <v>68419998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275577149</v>
      </c>
      <c r="D41" s="56">
        <f>SUM(D37:D40)</f>
        <v>0</v>
      </c>
      <c r="E41" s="57">
        <f t="shared" si="3"/>
        <v>26651607</v>
      </c>
      <c r="F41" s="58">
        <f t="shared" si="3"/>
        <v>35903297</v>
      </c>
      <c r="G41" s="58">
        <f t="shared" si="3"/>
        <v>3254853</v>
      </c>
      <c r="H41" s="58">
        <f t="shared" si="3"/>
        <v>5764035</v>
      </c>
      <c r="I41" s="58">
        <f t="shared" si="3"/>
        <v>-5803211</v>
      </c>
      <c r="J41" s="58">
        <f t="shared" si="3"/>
        <v>3215677</v>
      </c>
      <c r="K41" s="58">
        <f t="shared" si="3"/>
        <v>-3480203</v>
      </c>
      <c r="L41" s="58">
        <f t="shared" si="3"/>
        <v>2740128</v>
      </c>
      <c r="M41" s="58">
        <f t="shared" si="3"/>
        <v>30891360</v>
      </c>
      <c r="N41" s="58">
        <f t="shared" si="3"/>
        <v>30151285</v>
      </c>
      <c r="O41" s="58">
        <f t="shared" si="3"/>
        <v>-2559089</v>
      </c>
      <c r="P41" s="58">
        <f t="shared" si="3"/>
        <v>-59021</v>
      </c>
      <c r="Q41" s="58">
        <f t="shared" si="3"/>
        <v>25543072</v>
      </c>
      <c r="R41" s="58">
        <f t="shared" si="3"/>
        <v>22924962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56291924</v>
      </c>
      <c r="X41" s="58">
        <f t="shared" si="3"/>
        <v>26927501</v>
      </c>
      <c r="Y41" s="58">
        <f t="shared" si="3"/>
        <v>29364423</v>
      </c>
      <c r="Z41" s="59">
        <f>+IF(X41&lt;&gt;0,+(Y41/X41)*100,0)</f>
        <v>109.04993745984821</v>
      </c>
      <c r="AA41" s="56">
        <f>SUM(AA37:AA40)</f>
        <v>35903297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275577149</v>
      </c>
      <c r="D43" s="64">
        <f>+D41-D42</f>
        <v>0</v>
      </c>
      <c r="E43" s="65">
        <f t="shared" si="4"/>
        <v>26651607</v>
      </c>
      <c r="F43" s="66">
        <f t="shared" si="4"/>
        <v>35903297</v>
      </c>
      <c r="G43" s="66">
        <f t="shared" si="4"/>
        <v>3254853</v>
      </c>
      <c r="H43" s="66">
        <f t="shared" si="4"/>
        <v>5764035</v>
      </c>
      <c r="I43" s="66">
        <f t="shared" si="4"/>
        <v>-5803211</v>
      </c>
      <c r="J43" s="66">
        <f t="shared" si="4"/>
        <v>3215677</v>
      </c>
      <c r="K43" s="66">
        <f t="shared" si="4"/>
        <v>-3480203</v>
      </c>
      <c r="L43" s="66">
        <f t="shared" si="4"/>
        <v>2740128</v>
      </c>
      <c r="M43" s="66">
        <f t="shared" si="4"/>
        <v>30891360</v>
      </c>
      <c r="N43" s="66">
        <f t="shared" si="4"/>
        <v>30151285</v>
      </c>
      <c r="O43" s="66">
        <f t="shared" si="4"/>
        <v>-2559089</v>
      </c>
      <c r="P43" s="66">
        <f t="shared" si="4"/>
        <v>-59021</v>
      </c>
      <c r="Q43" s="66">
        <f t="shared" si="4"/>
        <v>25543072</v>
      </c>
      <c r="R43" s="66">
        <f t="shared" si="4"/>
        <v>22924962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56291924</v>
      </c>
      <c r="X43" s="66">
        <f t="shared" si="4"/>
        <v>26927501</v>
      </c>
      <c r="Y43" s="66">
        <f t="shared" si="4"/>
        <v>29364423</v>
      </c>
      <c r="Z43" s="67">
        <f>+IF(X43&lt;&gt;0,+(Y43/X43)*100,0)</f>
        <v>109.04993745984821</v>
      </c>
      <c r="AA43" s="64">
        <f>+AA41-AA42</f>
        <v>35903297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275577149</v>
      </c>
      <c r="D45" s="56">
        <f>SUM(D43:D44)</f>
        <v>0</v>
      </c>
      <c r="E45" s="57">
        <f t="shared" si="5"/>
        <v>26651607</v>
      </c>
      <c r="F45" s="58">
        <f t="shared" si="5"/>
        <v>35903297</v>
      </c>
      <c r="G45" s="58">
        <f t="shared" si="5"/>
        <v>3254853</v>
      </c>
      <c r="H45" s="58">
        <f t="shared" si="5"/>
        <v>5764035</v>
      </c>
      <c r="I45" s="58">
        <f t="shared" si="5"/>
        <v>-5803211</v>
      </c>
      <c r="J45" s="58">
        <f t="shared" si="5"/>
        <v>3215677</v>
      </c>
      <c r="K45" s="58">
        <f t="shared" si="5"/>
        <v>-3480203</v>
      </c>
      <c r="L45" s="58">
        <f t="shared" si="5"/>
        <v>2740128</v>
      </c>
      <c r="M45" s="58">
        <f t="shared" si="5"/>
        <v>30891360</v>
      </c>
      <c r="N45" s="58">
        <f t="shared" si="5"/>
        <v>30151285</v>
      </c>
      <c r="O45" s="58">
        <f t="shared" si="5"/>
        <v>-2559089</v>
      </c>
      <c r="P45" s="58">
        <f t="shared" si="5"/>
        <v>-59021</v>
      </c>
      <c r="Q45" s="58">
        <f t="shared" si="5"/>
        <v>25543072</v>
      </c>
      <c r="R45" s="58">
        <f t="shared" si="5"/>
        <v>22924962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56291924</v>
      </c>
      <c r="X45" s="58">
        <f t="shared" si="5"/>
        <v>26927501</v>
      </c>
      <c r="Y45" s="58">
        <f t="shared" si="5"/>
        <v>29364423</v>
      </c>
      <c r="Z45" s="59">
        <f>+IF(X45&lt;&gt;0,+(Y45/X45)*100,0)</f>
        <v>109.04993745984821</v>
      </c>
      <c r="AA45" s="56">
        <f>SUM(AA43:AA44)</f>
        <v>35903297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275577149</v>
      </c>
      <c r="D47" s="71">
        <f>SUM(D45:D46)</f>
        <v>0</v>
      </c>
      <c r="E47" s="72">
        <f t="shared" si="6"/>
        <v>26651607</v>
      </c>
      <c r="F47" s="73">
        <f t="shared" si="6"/>
        <v>35903297</v>
      </c>
      <c r="G47" s="73">
        <f t="shared" si="6"/>
        <v>3254853</v>
      </c>
      <c r="H47" s="74">
        <f t="shared" si="6"/>
        <v>5764035</v>
      </c>
      <c r="I47" s="74">
        <f t="shared" si="6"/>
        <v>-5803211</v>
      </c>
      <c r="J47" s="74">
        <f t="shared" si="6"/>
        <v>3215677</v>
      </c>
      <c r="K47" s="74">
        <f t="shared" si="6"/>
        <v>-3480203</v>
      </c>
      <c r="L47" s="74">
        <f t="shared" si="6"/>
        <v>2740128</v>
      </c>
      <c r="M47" s="73">
        <f t="shared" si="6"/>
        <v>30891360</v>
      </c>
      <c r="N47" s="73">
        <f t="shared" si="6"/>
        <v>30151285</v>
      </c>
      <c r="O47" s="74">
        <f t="shared" si="6"/>
        <v>-2559089</v>
      </c>
      <c r="P47" s="74">
        <f t="shared" si="6"/>
        <v>-59021</v>
      </c>
      <c r="Q47" s="74">
        <f t="shared" si="6"/>
        <v>25543072</v>
      </c>
      <c r="R47" s="74">
        <f t="shared" si="6"/>
        <v>22924962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56291924</v>
      </c>
      <c r="X47" s="74">
        <f t="shared" si="6"/>
        <v>26927501</v>
      </c>
      <c r="Y47" s="74">
        <f t="shared" si="6"/>
        <v>29364423</v>
      </c>
      <c r="Z47" s="75">
        <f>+IF(X47&lt;&gt;0,+(Y47/X47)*100,0)</f>
        <v>109.04993745984821</v>
      </c>
      <c r="AA47" s="76">
        <f>SUM(AA45:AA46)</f>
        <v>35903297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184331307</v>
      </c>
      <c r="D5" s="6"/>
      <c r="E5" s="7">
        <v>196716970</v>
      </c>
      <c r="F5" s="8">
        <v>197225116</v>
      </c>
      <c r="G5" s="8">
        <v>74413706</v>
      </c>
      <c r="H5" s="8">
        <v>8806192</v>
      </c>
      <c r="I5" s="8">
        <v>11016966</v>
      </c>
      <c r="J5" s="8">
        <v>94236864</v>
      </c>
      <c r="K5" s="8">
        <v>11505952</v>
      </c>
      <c r="L5" s="8">
        <v>11249799</v>
      </c>
      <c r="M5" s="8">
        <v>11414244</v>
      </c>
      <c r="N5" s="8">
        <v>34169995</v>
      </c>
      <c r="O5" s="8">
        <v>11533862</v>
      </c>
      <c r="P5" s="8">
        <v>11783438</v>
      </c>
      <c r="Q5" s="8">
        <v>11466559</v>
      </c>
      <c r="R5" s="8">
        <v>34783859</v>
      </c>
      <c r="S5" s="8"/>
      <c r="T5" s="8"/>
      <c r="U5" s="8"/>
      <c r="V5" s="8"/>
      <c r="W5" s="8">
        <v>163190718</v>
      </c>
      <c r="X5" s="8">
        <v>147873015</v>
      </c>
      <c r="Y5" s="8">
        <v>15317703</v>
      </c>
      <c r="Z5" s="2">
        <v>10.36</v>
      </c>
      <c r="AA5" s="6">
        <v>197225116</v>
      </c>
    </row>
    <row r="6" spans="1:27" ht="13.5">
      <c r="A6" s="23" t="s">
        <v>32</v>
      </c>
      <c r="B6" s="24"/>
      <c r="C6" s="6">
        <v>242848391</v>
      </c>
      <c r="D6" s="6"/>
      <c r="E6" s="7">
        <v>277067701</v>
      </c>
      <c r="F6" s="8">
        <v>274470307</v>
      </c>
      <c r="G6" s="8">
        <v>26043965</v>
      </c>
      <c r="H6" s="8">
        <v>22880866</v>
      </c>
      <c r="I6" s="8">
        <v>6633655</v>
      </c>
      <c r="J6" s="8">
        <v>55558486</v>
      </c>
      <c r="K6" s="8">
        <v>21430797</v>
      </c>
      <c r="L6" s="8">
        <v>20911497</v>
      </c>
      <c r="M6" s="8">
        <v>21704939</v>
      </c>
      <c r="N6" s="8">
        <v>64047233</v>
      </c>
      <c r="O6" s="8">
        <v>20905475</v>
      </c>
      <c r="P6" s="8">
        <v>22946780</v>
      </c>
      <c r="Q6" s="8">
        <v>22131659</v>
      </c>
      <c r="R6" s="8">
        <v>65983914</v>
      </c>
      <c r="S6" s="8"/>
      <c r="T6" s="8"/>
      <c r="U6" s="8"/>
      <c r="V6" s="8"/>
      <c r="W6" s="8">
        <v>185589633</v>
      </c>
      <c r="X6" s="8">
        <v>205852671</v>
      </c>
      <c r="Y6" s="8">
        <v>-20263038</v>
      </c>
      <c r="Z6" s="2">
        <v>-9.84</v>
      </c>
      <c r="AA6" s="6">
        <v>274470307</v>
      </c>
    </row>
    <row r="7" spans="1:27" ht="13.5">
      <c r="A7" s="25" t="s">
        <v>33</v>
      </c>
      <c r="B7" s="24"/>
      <c r="C7" s="6">
        <v>75590712</v>
      </c>
      <c r="D7" s="6"/>
      <c r="E7" s="7">
        <v>76105041</v>
      </c>
      <c r="F7" s="8">
        <v>75713266</v>
      </c>
      <c r="G7" s="8">
        <v>8563747</v>
      </c>
      <c r="H7" s="8">
        <v>5577274</v>
      </c>
      <c r="I7" s="8">
        <v>-2018877</v>
      </c>
      <c r="J7" s="8">
        <v>12122144</v>
      </c>
      <c r="K7" s="8">
        <v>6100678</v>
      </c>
      <c r="L7" s="8">
        <v>5968752</v>
      </c>
      <c r="M7" s="8">
        <v>6045811</v>
      </c>
      <c r="N7" s="8">
        <v>18115241</v>
      </c>
      <c r="O7" s="8">
        <v>7298350</v>
      </c>
      <c r="P7" s="8">
        <v>7889501</v>
      </c>
      <c r="Q7" s="8">
        <v>6359278</v>
      </c>
      <c r="R7" s="8">
        <v>21547129</v>
      </c>
      <c r="S7" s="8"/>
      <c r="T7" s="8"/>
      <c r="U7" s="8"/>
      <c r="V7" s="8"/>
      <c r="W7" s="8">
        <v>51784514</v>
      </c>
      <c r="X7" s="8">
        <v>56784933</v>
      </c>
      <c r="Y7" s="8">
        <v>-5000419</v>
      </c>
      <c r="Z7" s="2">
        <v>-8.81</v>
      </c>
      <c r="AA7" s="6">
        <v>75713266</v>
      </c>
    </row>
    <row r="8" spans="1:27" ht="13.5">
      <c r="A8" s="25" t="s">
        <v>34</v>
      </c>
      <c r="B8" s="24"/>
      <c r="C8" s="6">
        <v>44022706</v>
      </c>
      <c r="D8" s="6"/>
      <c r="E8" s="7">
        <v>46346140</v>
      </c>
      <c r="F8" s="8">
        <v>50051300</v>
      </c>
      <c r="G8" s="8">
        <v>5285393</v>
      </c>
      <c r="H8" s="8">
        <v>3856788</v>
      </c>
      <c r="I8" s="8">
        <v>3840346</v>
      </c>
      <c r="J8" s="8">
        <v>12982527</v>
      </c>
      <c r="K8" s="8">
        <v>18454867</v>
      </c>
      <c r="L8" s="8">
        <v>-9188553</v>
      </c>
      <c r="M8" s="8">
        <v>4012534</v>
      </c>
      <c r="N8" s="8">
        <v>13278848</v>
      </c>
      <c r="O8" s="8">
        <v>4370182</v>
      </c>
      <c r="P8" s="8">
        <v>4448448</v>
      </c>
      <c r="Q8" s="8">
        <v>4399416</v>
      </c>
      <c r="R8" s="8">
        <v>13218046</v>
      </c>
      <c r="S8" s="8"/>
      <c r="T8" s="8"/>
      <c r="U8" s="8"/>
      <c r="V8" s="8"/>
      <c r="W8" s="8">
        <v>39479421</v>
      </c>
      <c r="X8" s="8">
        <v>37538469</v>
      </c>
      <c r="Y8" s="8">
        <v>1940952</v>
      </c>
      <c r="Z8" s="2">
        <v>5.17</v>
      </c>
      <c r="AA8" s="6">
        <v>50051300</v>
      </c>
    </row>
    <row r="9" spans="1:27" ht="13.5">
      <c r="A9" s="25" t="s">
        <v>35</v>
      </c>
      <c r="B9" s="24"/>
      <c r="C9" s="6">
        <v>50819126</v>
      </c>
      <c r="D9" s="6"/>
      <c r="E9" s="7">
        <v>53731833</v>
      </c>
      <c r="F9" s="8">
        <v>52071857</v>
      </c>
      <c r="G9" s="8">
        <v>5987244</v>
      </c>
      <c r="H9" s="8">
        <v>4235359</v>
      </c>
      <c r="I9" s="8">
        <v>4228477</v>
      </c>
      <c r="J9" s="8">
        <v>14451080</v>
      </c>
      <c r="K9" s="8">
        <v>4209439</v>
      </c>
      <c r="L9" s="8">
        <v>4176165</v>
      </c>
      <c r="M9" s="8">
        <v>4206925</v>
      </c>
      <c r="N9" s="8">
        <v>12592529</v>
      </c>
      <c r="O9" s="8">
        <v>4197595</v>
      </c>
      <c r="P9" s="8">
        <v>4187670</v>
      </c>
      <c r="Q9" s="8">
        <v>4177800</v>
      </c>
      <c r="R9" s="8">
        <v>12563065</v>
      </c>
      <c r="S9" s="8"/>
      <c r="T9" s="8"/>
      <c r="U9" s="8"/>
      <c r="V9" s="8"/>
      <c r="W9" s="8">
        <v>39606674</v>
      </c>
      <c r="X9" s="8">
        <v>39053889</v>
      </c>
      <c r="Y9" s="8">
        <v>552785</v>
      </c>
      <c r="Z9" s="2">
        <v>1.42</v>
      </c>
      <c r="AA9" s="6">
        <v>52071857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609215</v>
      </c>
      <c r="D11" s="6"/>
      <c r="E11" s="7">
        <v>4036616</v>
      </c>
      <c r="F11" s="8">
        <v>4036614</v>
      </c>
      <c r="G11" s="8">
        <v>58933</v>
      </c>
      <c r="H11" s="8">
        <v>56019</v>
      </c>
      <c r="I11" s="8">
        <v>48204</v>
      </c>
      <c r="J11" s="8">
        <v>163156</v>
      </c>
      <c r="K11" s="8">
        <v>56308</v>
      </c>
      <c r="L11" s="8">
        <v>71430</v>
      </c>
      <c r="M11" s="8">
        <v>43913</v>
      </c>
      <c r="N11" s="8">
        <v>171651</v>
      </c>
      <c r="O11" s="8">
        <v>48811</v>
      </c>
      <c r="P11" s="8">
        <v>48681</v>
      </c>
      <c r="Q11" s="8">
        <v>103389</v>
      </c>
      <c r="R11" s="8">
        <v>200881</v>
      </c>
      <c r="S11" s="8"/>
      <c r="T11" s="8"/>
      <c r="U11" s="8"/>
      <c r="V11" s="8"/>
      <c r="W11" s="8">
        <v>535688</v>
      </c>
      <c r="X11" s="8">
        <v>3027438</v>
      </c>
      <c r="Y11" s="8">
        <v>-2491750</v>
      </c>
      <c r="Z11" s="2">
        <v>-82.31</v>
      </c>
      <c r="AA11" s="6">
        <v>4036614</v>
      </c>
    </row>
    <row r="12" spans="1:27" ht="13.5">
      <c r="A12" s="25" t="s">
        <v>37</v>
      </c>
      <c r="B12" s="29"/>
      <c r="C12" s="6">
        <v>11946693</v>
      </c>
      <c r="D12" s="6"/>
      <c r="E12" s="7">
        <v>10374963</v>
      </c>
      <c r="F12" s="8">
        <v>15374963</v>
      </c>
      <c r="G12" s="8">
        <v>1156017</v>
      </c>
      <c r="H12" s="8">
        <v>1465166</v>
      </c>
      <c r="I12" s="8">
        <v>1039622</v>
      </c>
      <c r="J12" s="8">
        <v>3660805</v>
      </c>
      <c r="K12" s="8">
        <v>1270205</v>
      </c>
      <c r="L12" s="8">
        <v>1184716</v>
      </c>
      <c r="M12" s="8">
        <v>2269128</v>
      </c>
      <c r="N12" s="8">
        <v>4724049</v>
      </c>
      <c r="O12" s="8">
        <v>1026435</v>
      </c>
      <c r="P12" s="8">
        <v>829783</v>
      </c>
      <c r="Q12" s="8">
        <v>834820</v>
      </c>
      <c r="R12" s="8">
        <v>2691038</v>
      </c>
      <c r="S12" s="8"/>
      <c r="T12" s="8"/>
      <c r="U12" s="8"/>
      <c r="V12" s="8"/>
      <c r="W12" s="8">
        <v>11075892</v>
      </c>
      <c r="X12" s="8">
        <v>11531214</v>
      </c>
      <c r="Y12" s="8">
        <v>-455322</v>
      </c>
      <c r="Z12" s="2">
        <v>-3.95</v>
      </c>
      <c r="AA12" s="6">
        <v>15374963</v>
      </c>
    </row>
    <row r="13" spans="1:27" ht="13.5">
      <c r="A13" s="23" t="s">
        <v>38</v>
      </c>
      <c r="B13" s="29"/>
      <c r="C13" s="6">
        <v>8288008</v>
      </c>
      <c r="D13" s="6"/>
      <c r="E13" s="7">
        <v>8439070</v>
      </c>
      <c r="F13" s="8">
        <v>10892242</v>
      </c>
      <c r="G13" s="8">
        <v>834729</v>
      </c>
      <c r="H13" s="8">
        <v>1184999</v>
      </c>
      <c r="I13" s="8">
        <v>1057915</v>
      </c>
      <c r="J13" s="8">
        <v>3077643</v>
      </c>
      <c r="K13" s="8">
        <v>1021805</v>
      </c>
      <c r="L13" s="8">
        <v>990052</v>
      </c>
      <c r="M13" s="8">
        <v>952256</v>
      </c>
      <c r="N13" s="8">
        <v>2964113</v>
      </c>
      <c r="O13" s="8">
        <v>880502</v>
      </c>
      <c r="P13" s="8">
        <v>879707</v>
      </c>
      <c r="Q13" s="8">
        <v>812590</v>
      </c>
      <c r="R13" s="8">
        <v>2572799</v>
      </c>
      <c r="S13" s="8"/>
      <c r="T13" s="8"/>
      <c r="U13" s="8"/>
      <c r="V13" s="8"/>
      <c r="W13" s="8">
        <v>8614555</v>
      </c>
      <c r="X13" s="8">
        <v>8169156</v>
      </c>
      <c r="Y13" s="8">
        <v>445399</v>
      </c>
      <c r="Z13" s="2">
        <v>5.45</v>
      </c>
      <c r="AA13" s="6">
        <v>10892242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21333784</v>
      </c>
      <c r="D15" s="6"/>
      <c r="E15" s="7">
        <v>6397149</v>
      </c>
      <c r="F15" s="8">
        <v>3036701</v>
      </c>
      <c r="G15" s="8">
        <v>137773</v>
      </c>
      <c r="H15" s="8">
        <v>-34219704</v>
      </c>
      <c r="I15" s="8">
        <v>34819964</v>
      </c>
      <c r="J15" s="8">
        <v>738033</v>
      </c>
      <c r="K15" s="8">
        <v>149623</v>
      </c>
      <c r="L15" s="8">
        <v>445456</v>
      </c>
      <c r="M15" s="8">
        <v>197811</v>
      </c>
      <c r="N15" s="8">
        <v>792890</v>
      </c>
      <c r="O15" s="8">
        <v>151894</v>
      </c>
      <c r="P15" s="8">
        <v>142652</v>
      </c>
      <c r="Q15" s="8">
        <v>146510</v>
      </c>
      <c r="R15" s="8">
        <v>441056</v>
      </c>
      <c r="S15" s="8"/>
      <c r="T15" s="8"/>
      <c r="U15" s="8"/>
      <c r="V15" s="8"/>
      <c r="W15" s="8">
        <v>1971979</v>
      </c>
      <c r="X15" s="8">
        <v>2277504</v>
      </c>
      <c r="Y15" s="8">
        <v>-305525</v>
      </c>
      <c r="Z15" s="2">
        <v>-13.41</v>
      </c>
      <c r="AA15" s="6">
        <v>3036701</v>
      </c>
    </row>
    <row r="16" spans="1:27" ht="13.5">
      <c r="A16" s="23" t="s">
        <v>41</v>
      </c>
      <c r="B16" s="29"/>
      <c r="C16" s="6">
        <v>15792789</v>
      </c>
      <c r="D16" s="6"/>
      <c r="E16" s="7">
        <v>16568348</v>
      </c>
      <c r="F16" s="8">
        <v>19821820</v>
      </c>
      <c r="G16" s="8">
        <v>2381002</v>
      </c>
      <c r="H16" s="8">
        <v>1896483</v>
      </c>
      <c r="I16" s="8">
        <v>1632006</v>
      </c>
      <c r="J16" s="8">
        <v>5909491</v>
      </c>
      <c r="K16" s="8">
        <v>1531792</v>
      </c>
      <c r="L16" s="8">
        <v>2375555</v>
      </c>
      <c r="M16" s="8">
        <v>1142382</v>
      </c>
      <c r="N16" s="8">
        <v>5049729</v>
      </c>
      <c r="O16" s="8">
        <v>2696501</v>
      </c>
      <c r="P16" s="8">
        <v>2256464</v>
      </c>
      <c r="Q16" s="8">
        <v>1467965</v>
      </c>
      <c r="R16" s="8">
        <v>6420930</v>
      </c>
      <c r="S16" s="8"/>
      <c r="T16" s="8"/>
      <c r="U16" s="8"/>
      <c r="V16" s="8"/>
      <c r="W16" s="8">
        <v>17380150</v>
      </c>
      <c r="X16" s="8">
        <v>14866326</v>
      </c>
      <c r="Y16" s="8">
        <v>2513824</v>
      </c>
      <c r="Z16" s="2">
        <v>16.91</v>
      </c>
      <c r="AA16" s="6">
        <v>19821820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122879369</v>
      </c>
      <c r="D18" s="6"/>
      <c r="E18" s="7">
        <v>133111535</v>
      </c>
      <c r="F18" s="8">
        <v>133111535</v>
      </c>
      <c r="G18" s="8">
        <v>52202550</v>
      </c>
      <c r="H18" s="8">
        <v>558656</v>
      </c>
      <c r="I18" s="8">
        <v>4668</v>
      </c>
      <c r="J18" s="8">
        <v>52765874</v>
      </c>
      <c r="K18" s="8">
        <v>4051193</v>
      </c>
      <c r="L18" s="8">
        <v>1104800</v>
      </c>
      <c r="M18" s="8">
        <v>41850887</v>
      </c>
      <c r="N18" s="8">
        <v>47006880</v>
      </c>
      <c r="O18" s="8">
        <v>260314</v>
      </c>
      <c r="P18" s="8">
        <v>927445</v>
      </c>
      <c r="Q18" s="8">
        <v>31579891</v>
      </c>
      <c r="R18" s="8">
        <v>32767650</v>
      </c>
      <c r="S18" s="8"/>
      <c r="T18" s="8"/>
      <c r="U18" s="8"/>
      <c r="V18" s="8"/>
      <c r="W18" s="8">
        <v>132540404</v>
      </c>
      <c r="X18" s="8">
        <v>99833634</v>
      </c>
      <c r="Y18" s="8">
        <v>32706770</v>
      </c>
      <c r="Z18" s="2">
        <v>32.76</v>
      </c>
      <c r="AA18" s="6">
        <v>133111535</v>
      </c>
    </row>
    <row r="19" spans="1:27" ht="13.5">
      <c r="A19" s="23" t="s">
        <v>44</v>
      </c>
      <c r="B19" s="29"/>
      <c r="C19" s="6">
        <v>63436109</v>
      </c>
      <c r="D19" s="6"/>
      <c r="E19" s="7">
        <v>7797233</v>
      </c>
      <c r="F19" s="26">
        <v>7088398</v>
      </c>
      <c r="G19" s="26">
        <v>1017175</v>
      </c>
      <c r="H19" s="26">
        <v>818806</v>
      </c>
      <c r="I19" s="26">
        <v>601253</v>
      </c>
      <c r="J19" s="26">
        <v>2437234</v>
      </c>
      <c r="K19" s="26">
        <v>1150661</v>
      </c>
      <c r="L19" s="26">
        <v>1164207</v>
      </c>
      <c r="M19" s="26">
        <v>498343</v>
      </c>
      <c r="N19" s="26">
        <v>2813211</v>
      </c>
      <c r="O19" s="26">
        <v>1035748</v>
      </c>
      <c r="P19" s="26">
        <v>560336</v>
      </c>
      <c r="Q19" s="26">
        <v>3466774</v>
      </c>
      <c r="R19" s="26">
        <v>5062858</v>
      </c>
      <c r="S19" s="26"/>
      <c r="T19" s="26"/>
      <c r="U19" s="26"/>
      <c r="V19" s="26"/>
      <c r="W19" s="26">
        <v>10313303</v>
      </c>
      <c r="X19" s="26">
        <v>5316210</v>
      </c>
      <c r="Y19" s="26">
        <v>4997093</v>
      </c>
      <c r="Z19" s="27">
        <v>94</v>
      </c>
      <c r="AA19" s="28">
        <v>7088398</v>
      </c>
    </row>
    <row r="20" spans="1:27" ht="13.5">
      <c r="A20" s="23" t="s">
        <v>45</v>
      </c>
      <c r="B20" s="29"/>
      <c r="C20" s="6">
        <v>231159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842129368</v>
      </c>
      <c r="D21" s="33">
        <f t="shared" si="0"/>
        <v>0</v>
      </c>
      <c r="E21" s="34">
        <f t="shared" si="0"/>
        <v>836692599</v>
      </c>
      <c r="F21" s="35">
        <f t="shared" si="0"/>
        <v>842894119</v>
      </c>
      <c r="G21" s="35">
        <f t="shared" si="0"/>
        <v>178082234</v>
      </c>
      <c r="H21" s="35">
        <f t="shared" si="0"/>
        <v>17116904</v>
      </c>
      <c r="I21" s="35">
        <f t="shared" si="0"/>
        <v>62904199</v>
      </c>
      <c r="J21" s="35">
        <f t="shared" si="0"/>
        <v>258103337</v>
      </c>
      <c r="K21" s="35">
        <f t="shared" si="0"/>
        <v>70933320</v>
      </c>
      <c r="L21" s="35">
        <f t="shared" si="0"/>
        <v>40453876</v>
      </c>
      <c r="M21" s="35">
        <f t="shared" si="0"/>
        <v>94339173</v>
      </c>
      <c r="N21" s="35">
        <f t="shared" si="0"/>
        <v>205726369</v>
      </c>
      <c r="O21" s="35">
        <f t="shared" si="0"/>
        <v>54405669</v>
      </c>
      <c r="P21" s="35">
        <f t="shared" si="0"/>
        <v>56900905</v>
      </c>
      <c r="Q21" s="35">
        <f t="shared" si="0"/>
        <v>86946651</v>
      </c>
      <c r="R21" s="35">
        <f t="shared" si="0"/>
        <v>198253225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662082931</v>
      </c>
      <c r="X21" s="35">
        <f t="shared" si="0"/>
        <v>632124459</v>
      </c>
      <c r="Y21" s="35">
        <f t="shared" si="0"/>
        <v>29958472</v>
      </c>
      <c r="Z21" s="36">
        <f>+IF(X21&lt;&gt;0,+(Y21/X21)*100,0)</f>
        <v>4.7393312461589145</v>
      </c>
      <c r="AA21" s="33">
        <f>SUM(AA5:AA20)</f>
        <v>842894119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274158401</v>
      </c>
      <c r="D24" s="6"/>
      <c r="E24" s="7">
        <v>290941607</v>
      </c>
      <c r="F24" s="8">
        <v>307193387</v>
      </c>
      <c r="G24" s="8">
        <v>23048429</v>
      </c>
      <c r="H24" s="8">
        <v>20848670</v>
      </c>
      <c r="I24" s="8">
        <v>23332488</v>
      </c>
      <c r="J24" s="8">
        <v>67229587</v>
      </c>
      <c r="K24" s="8">
        <v>23589161</v>
      </c>
      <c r="L24" s="8">
        <v>36800929</v>
      </c>
      <c r="M24" s="8">
        <v>24468474</v>
      </c>
      <c r="N24" s="8">
        <v>84858564</v>
      </c>
      <c r="O24" s="8">
        <v>27006062</v>
      </c>
      <c r="P24" s="8">
        <v>24683706</v>
      </c>
      <c r="Q24" s="8">
        <v>23614111</v>
      </c>
      <c r="R24" s="8">
        <v>75303879</v>
      </c>
      <c r="S24" s="8"/>
      <c r="T24" s="8"/>
      <c r="U24" s="8"/>
      <c r="V24" s="8"/>
      <c r="W24" s="8">
        <v>227392030</v>
      </c>
      <c r="X24" s="8">
        <v>230392926</v>
      </c>
      <c r="Y24" s="8">
        <v>-3000896</v>
      </c>
      <c r="Z24" s="2">
        <v>-1.3</v>
      </c>
      <c r="AA24" s="6">
        <v>307193387</v>
      </c>
    </row>
    <row r="25" spans="1:27" ht="13.5">
      <c r="A25" s="25" t="s">
        <v>49</v>
      </c>
      <c r="B25" s="24"/>
      <c r="C25" s="6">
        <v>12202168</v>
      </c>
      <c r="D25" s="6"/>
      <c r="E25" s="7">
        <v>13062989</v>
      </c>
      <c r="F25" s="8">
        <v>13062989</v>
      </c>
      <c r="G25" s="8">
        <v>1044576</v>
      </c>
      <c r="H25" s="8">
        <v>1043200</v>
      </c>
      <c r="I25" s="8">
        <v>1006693</v>
      </c>
      <c r="J25" s="8">
        <v>3094469</v>
      </c>
      <c r="K25" s="8">
        <v>1041983</v>
      </c>
      <c r="L25" s="8">
        <v>1043200</v>
      </c>
      <c r="M25" s="8">
        <v>1043200</v>
      </c>
      <c r="N25" s="8">
        <v>3128383</v>
      </c>
      <c r="O25" s="8">
        <v>1048452</v>
      </c>
      <c r="P25" s="8">
        <v>1049254</v>
      </c>
      <c r="Q25" s="8">
        <v>1049254</v>
      </c>
      <c r="R25" s="8">
        <v>3146960</v>
      </c>
      <c r="S25" s="8"/>
      <c r="T25" s="8"/>
      <c r="U25" s="8"/>
      <c r="V25" s="8"/>
      <c r="W25" s="8">
        <v>9369812</v>
      </c>
      <c r="X25" s="8">
        <v>9797148</v>
      </c>
      <c r="Y25" s="8">
        <v>-427336</v>
      </c>
      <c r="Z25" s="2">
        <v>-4.36</v>
      </c>
      <c r="AA25" s="6">
        <v>13062989</v>
      </c>
    </row>
    <row r="26" spans="1:27" ht="13.5">
      <c r="A26" s="25" t="s">
        <v>50</v>
      </c>
      <c r="B26" s="24"/>
      <c r="C26" s="6">
        <v>44145608</v>
      </c>
      <c r="D26" s="6"/>
      <c r="E26" s="7">
        <v>26336275</v>
      </c>
      <c r="F26" s="8">
        <v>26419646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19814715</v>
      </c>
      <c r="Y26" s="8">
        <v>-19814715</v>
      </c>
      <c r="Z26" s="2">
        <v>-100</v>
      </c>
      <c r="AA26" s="6">
        <v>26419646</v>
      </c>
    </row>
    <row r="27" spans="1:27" ht="13.5">
      <c r="A27" s="25" t="s">
        <v>51</v>
      </c>
      <c r="B27" s="24"/>
      <c r="C27" s="6">
        <v>75855820</v>
      </c>
      <c r="D27" s="6"/>
      <c r="E27" s="7">
        <v>85100653</v>
      </c>
      <c r="F27" s="8">
        <v>85100653</v>
      </c>
      <c r="G27" s="8">
        <v>6127223</v>
      </c>
      <c r="H27" s="8">
        <v>6127223</v>
      </c>
      <c r="I27" s="8">
        <v>6127223</v>
      </c>
      <c r="J27" s="8">
        <v>18381669</v>
      </c>
      <c r="K27" s="8">
        <v>6127223</v>
      </c>
      <c r="L27" s="8">
        <v>6127223</v>
      </c>
      <c r="M27" s="8">
        <v>6127223</v>
      </c>
      <c r="N27" s="8">
        <v>18381669</v>
      </c>
      <c r="O27" s="8">
        <v>6127223</v>
      </c>
      <c r="P27" s="8">
        <v>6127223</v>
      </c>
      <c r="Q27" s="8">
        <v>6127223</v>
      </c>
      <c r="R27" s="8">
        <v>18381669</v>
      </c>
      <c r="S27" s="8"/>
      <c r="T27" s="8"/>
      <c r="U27" s="8"/>
      <c r="V27" s="8"/>
      <c r="W27" s="8">
        <v>55145007</v>
      </c>
      <c r="X27" s="8">
        <v>63825471</v>
      </c>
      <c r="Y27" s="8">
        <v>-8680464</v>
      </c>
      <c r="Z27" s="2">
        <v>-13.6</v>
      </c>
      <c r="AA27" s="6">
        <v>85100653</v>
      </c>
    </row>
    <row r="28" spans="1:27" ht="13.5">
      <c r="A28" s="25" t="s">
        <v>52</v>
      </c>
      <c r="B28" s="24"/>
      <c r="C28" s="6">
        <v>6637781</v>
      </c>
      <c r="D28" s="6"/>
      <c r="E28" s="7">
        <v>2201127</v>
      </c>
      <c r="F28" s="8">
        <v>2201127</v>
      </c>
      <c r="G28" s="8">
        <v>233384</v>
      </c>
      <c r="H28" s="8">
        <v>206501</v>
      </c>
      <c r="I28" s="8">
        <v>207274</v>
      </c>
      <c r="J28" s="8">
        <v>647159</v>
      </c>
      <c r="K28" s="8">
        <v>201253</v>
      </c>
      <c r="L28" s="8">
        <v>182429</v>
      </c>
      <c r="M28" s="8">
        <v>194758</v>
      </c>
      <c r="N28" s="8">
        <v>578440</v>
      </c>
      <c r="O28" s="8">
        <v>182450</v>
      </c>
      <c r="P28" s="8">
        <v>159068</v>
      </c>
      <c r="Q28" s="8">
        <v>201312</v>
      </c>
      <c r="R28" s="8">
        <v>542830</v>
      </c>
      <c r="S28" s="8"/>
      <c r="T28" s="8"/>
      <c r="U28" s="8"/>
      <c r="V28" s="8"/>
      <c r="W28" s="8">
        <v>1768429</v>
      </c>
      <c r="X28" s="8">
        <v>1650843</v>
      </c>
      <c r="Y28" s="8">
        <v>117586</v>
      </c>
      <c r="Z28" s="2">
        <v>7.12</v>
      </c>
      <c r="AA28" s="6">
        <v>2201127</v>
      </c>
    </row>
    <row r="29" spans="1:27" ht="13.5">
      <c r="A29" s="25" t="s">
        <v>53</v>
      </c>
      <c r="B29" s="24"/>
      <c r="C29" s="6">
        <v>234527407</v>
      </c>
      <c r="D29" s="6"/>
      <c r="E29" s="7">
        <v>271623157</v>
      </c>
      <c r="F29" s="8">
        <v>271623157</v>
      </c>
      <c r="G29" s="8">
        <v>26268122</v>
      </c>
      <c r="H29" s="8">
        <v>28750258</v>
      </c>
      <c r="I29" s="8">
        <v>25535907</v>
      </c>
      <c r="J29" s="8">
        <v>80554287</v>
      </c>
      <c r="K29" s="8">
        <v>3287877</v>
      </c>
      <c r="L29" s="8">
        <v>36294113</v>
      </c>
      <c r="M29" s="8">
        <v>20413801</v>
      </c>
      <c r="N29" s="8">
        <v>59995791</v>
      </c>
      <c r="O29" s="8">
        <v>21304937</v>
      </c>
      <c r="P29" s="8">
        <v>21300795</v>
      </c>
      <c r="Q29" s="8">
        <v>17850654</v>
      </c>
      <c r="R29" s="8">
        <v>60456386</v>
      </c>
      <c r="S29" s="8"/>
      <c r="T29" s="8"/>
      <c r="U29" s="8"/>
      <c r="V29" s="8"/>
      <c r="W29" s="8">
        <v>201006464</v>
      </c>
      <c r="X29" s="8">
        <v>203717358</v>
      </c>
      <c r="Y29" s="8">
        <v>-2710894</v>
      </c>
      <c r="Z29" s="2">
        <v>-1.33</v>
      </c>
      <c r="AA29" s="6">
        <v>271623157</v>
      </c>
    </row>
    <row r="30" spans="1:27" ht="13.5">
      <c r="A30" s="25" t="s">
        <v>54</v>
      </c>
      <c r="B30" s="24"/>
      <c r="C30" s="6">
        <v>25924865</v>
      </c>
      <c r="D30" s="6"/>
      <c r="E30" s="7">
        <v>29620873</v>
      </c>
      <c r="F30" s="8">
        <v>32786013</v>
      </c>
      <c r="G30" s="8">
        <v>1020207</v>
      </c>
      <c r="H30" s="8">
        <v>2071604</v>
      </c>
      <c r="I30" s="8">
        <v>2702500</v>
      </c>
      <c r="J30" s="8">
        <v>5794311</v>
      </c>
      <c r="K30" s="8">
        <v>2885077</v>
      </c>
      <c r="L30" s="8">
        <v>2277932</v>
      </c>
      <c r="M30" s="8">
        <v>3462233</v>
      </c>
      <c r="N30" s="8">
        <v>8625242</v>
      </c>
      <c r="O30" s="8">
        <v>2172386</v>
      </c>
      <c r="P30" s="8">
        <v>2811396</v>
      </c>
      <c r="Q30" s="8">
        <v>2333187</v>
      </c>
      <c r="R30" s="8">
        <v>7316969</v>
      </c>
      <c r="S30" s="8"/>
      <c r="T30" s="8"/>
      <c r="U30" s="8"/>
      <c r="V30" s="8"/>
      <c r="W30" s="8">
        <v>21736522</v>
      </c>
      <c r="X30" s="8">
        <v>24588747</v>
      </c>
      <c r="Y30" s="8">
        <v>-2852225</v>
      </c>
      <c r="Z30" s="2">
        <v>-11.6</v>
      </c>
      <c r="AA30" s="6">
        <v>32786013</v>
      </c>
    </row>
    <row r="31" spans="1:27" ht="13.5">
      <c r="A31" s="25" t="s">
        <v>55</v>
      </c>
      <c r="B31" s="24"/>
      <c r="C31" s="6">
        <v>62693695</v>
      </c>
      <c r="D31" s="6"/>
      <c r="E31" s="7">
        <v>80813543</v>
      </c>
      <c r="F31" s="8">
        <v>76197158</v>
      </c>
      <c r="G31" s="8">
        <v>626824</v>
      </c>
      <c r="H31" s="8">
        <v>1705701</v>
      </c>
      <c r="I31" s="8">
        <v>2634965</v>
      </c>
      <c r="J31" s="8">
        <v>4967490</v>
      </c>
      <c r="K31" s="8">
        <v>6695568</v>
      </c>
      <c r="L31" s="8">
        <v>3111175</v>
      </c>
      <c r="M31" s="8">
        <v>7310223</v>
      </c>
      <c r="N31" s="8">
        <v>17116966</v>
      </c>
      <c r="O31" s="8">
        <v>4051207</v>
      </c>
      <c r="P31" s="8">
        <v>3488282</v>
      </c>
      <c r="Q31" s="8">
        <v>13280745</v>
      </c>
      <c r="R31" s="8">
        <v>20820234</v>
      </c>
      <c r="S31" s="8"/>
      <c r="T31" s="8"/>
      <c r="U31" s="8"/>
      <c r="V31" s="8"/>
      <c r="W31" s="8">
        <v>42904690</v>
      </c>
      <c r="X31" s="8">
        <v>57147210</v>
      </c>
      <c r="Y31" s="8">
        <v>-14242520</v>
      </c>
      <c r="Z31" s="2">
        <v>-24.92</v>
      </c>
      <c r="AA31" s="6">
        <v>76197158</v>
      </c>
    </row>
    <row r="32" spans="1:27" ht="13.5">
      <c r="A32" s="25" t="s">
        <v>43</v>
      </c>
      <c r="B32" s="24"/>
      <c r="C32" s="6"/>
      <c r="D32" s="6"/>
      <c r="E32" s="7"/>
      <c r="F32" s="8">
        <v>250000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250000</v>
      </c>
      <c r="R32" s="8">
        <v>250000</v>
      </c>
      <c r="S32" s="8"/>
      <c r="T32" s="8"/>
      <c r="U32" s="8"/>
      <c r="V32" s="8"/>
      <c r="W32" s="8">
        <v>250000</v>
      </c>
      <c r="X32" s="8">
        <v>187497</v>
      </c>
      <c r="Y32" s="8">
        <v>62503</v>
      </c>
      <c r="Z32" s="2">
        <v>33.34</v>
      </c>
      <c r="AA32" s="6">
        <v>250000</v>
      </c>
    </row>
    <row r="33" spans="1:27" ht="13.5">
      <c r="A33" s="25" t="s">
        <v>56</v>
      </c>
      <c r="B33" s="24"/>
      <c r="C33" s="6">
        <v>80991060</v>
      </c>
      <c r="D33" s="6"/>
      <c r="E33" s="7">
        <v>97436442</v>
      </c>
      <c r="F33" s="8">
        <v>194429513</v>
      </c>
      <c r="G33" s="8">
        <v>3788392</v>
      </c>
      <c r="H33" s="8">
        <v>5583534</v>
      </c>
      <c r="I33" s="8">
        <v>7544315</v>
      </c>
      <c r="J33" s="8">
        <v>16916241</v>
      </c>
      <c r="K33" s="8">
        <v>8394985</v>
      </c>
      <c r="L33" s="8">
        <v>7812615</v>
      </c>
      <c r="M33" s="8">
        <v>8222311</v>
      </c>
      <c r="N33" s="8">
        <v>24429911</v>
      </c>
      <c r="O33" s="8">
        <v>9110999</v>
      </c>
      <c r="P33" s="8">
        <v>6934186</v>
      </c>
      <c r="Q33" s="8">
        <v>8609421</v>
      </c>
      <c r="R33" s="8">
        <v>24654606</v>
      </c>
      <c r="S33" s="8"/>
      <c r="T33" s="8"/>
      <c r="U33" s="8"/>
      <c r="V33" s="8"/>
      <c r="W33" s="8">
        <v>66000758</v>
      </c>
      <c r="X33" s="8">
        <v>145820196</v>
      </c>
      <c r="Y33" s="8">
        <v>-79819438</v>
      </c>
      <c r="Z33" s="2">
        <v>-54.74</v>
      </c>
      <c r="AA33" s="6">
        <v>194429513</v>
      </c>
    </row>
    <row r="34" spans="1:27" ht="13.5">
      <c r="A34" s="23" t="s">
        <v>57</v>
      </c>
      <c r="B34" s="29"/>
      <c r="C34" s="6">
        <v>950126</v>
      </c>
      <c r="D34" s="6"/>
      <c r="E34" s="7"/>
      <c r="F34" s="8"/>
      <c r="G34" s="8"/>
      <c r="H34" s="8"/>
      <c r="I34" s="8"/>
      <c r="J34" s="8"/>
      <c r="K34" s="8"/>
      <c r="L34" s="8"/>
      <c r="M34" s="8">
        <v>2632</v>
      </c>
      <c r="N34" s="8">
        <v>2632</v>
      </c>
      <c r="O34" s="8">
        <v>-2632</v>
      </c>
      <c r="P34" s="8"/>
      <c r="Q34" s="8"/>
      <c r="R34" s="8">
        <v>-2632</v>
      </c>
      <c r="S34" s="8"/>
      <c r="T34" s="8"/>
      <c r="U34" s="8"/>
      <c r="V34" s="8"/>
      <c r="W34" s="8"/>
      <c r="X34" s="8">
        <v>9</v>
      </c>
      <c r="Y34" s="8">
        <v>-9</v>
      </c>
      <c r="Z34" s="2">
        <v>-100</v>
      </c>
      <c r="AA34" s="6"/>
    </row>
    <row r="35" spans="1:27" ht="12.75">
      <c r="A35" s="40" t="s">
        <v>58</v>
      </c>
      <c r="B35" s="32"/>
      <c r="C35" s="33">
        <f aca="true" t="shared" si="1" ref="C35:Y35">SUM(C24:C34)</f>
        <v>818086931</v>
      </c>
      <c r="D35" s="33">
        <f>SUM(D24:D34)</f>
        <v>0</v>
      </c>
      <c r="E35" s="34">
        <f t="shared" si="1"/>
        <v>897136666</v>
      </c>
      <c r="F35" s="35">
        <f t="shared" si="1"/>
        <v>1009263643</v>
      </c>
      <c r="G35" s="35">
        <f t="shared" si="1"/>
        <v>62157157</v>
      </c>
      <c r="H35" s="35">
        <f t="shared" si="1"/>
        <v>66336691</v>
      </c>
      <c r="I35" s="35">
        <f t="shared" si="1"/>
        <v>69091365</v>
      </c>
      <c r="J35" s="35">
        <f t="shared" si="1"/>
        <v>197585213</v>
      </c>
      <c r="K35" s="35">
        <f t="shared" si="1"/>
        <v>52223127</v>
      </c>
      <c r="L35" s="35">
        <f t="shared" si="1"/>
        <v>93649616</v>
      </c>
      <c r="M35" s="35">
        <f t="shared" si="1"/>
        <v>71244855</v>
      </c>
      <c r="N35" s="35">
        <f t="shared" si="1"/>
        <v>217117598</v>
      </c>
      <c r="O35" s="35">
        <f t="shared" si="1"/>
        <v>71001084</v>
      </c>
      <c r="P35" s="35">
        <f t="shared" si="1"/>
        <v>66553910</v>
      </c>
      <c r="Q35" s="35">
        <f t="shared" si="1"/>
        <v>73315907</v>
      </c>
      <c r="R35" s="35">
        <f t="shared" si="1"/>
        <v>210870901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625573712</v>
      </c>
      <c r="X35" s="35">
        <f t="shared" si="1"/>
        <v>756942120</v>
      </c>
      <c r="Y35" s="35">
        <f t="shared" si="1"/>
        <v>-131368408</v>
      </c>
      <c r="Z35" s="36">
        <f>+IF(X35&lt;&gt;0,+(Y35/X35)*100,0)</f>
        <v>-17.355145727654843</v>
      </c>
      <c r="AA35" s="33">
        <f>SUM(AA24:AA34)</f>
        <v>1009263643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24042437</v>
      </c>
      <c r="D37" s="46">
        <f>+D21-D35</f>
        <v>0</v>
      </c>
      <c r="E37" s="47">
        <f t="shared" si="2"/>
        <v>-60444067</v>
      </c>
      <c r="F37" s="48">
        <f t="shared" si="2"/>
        <v>-166369524</v>
      </c>
      <c r="G37" s="48">
        <f t="shared" si="2"/>
        <v>115925077</v>
      </c>
      <c r="H37" s="48">
        <f t="shared" si="2"/>
        <v>-49219787</v>
      </c>
      <c r="I37" s="48">
        <f t="shared" si="2"/>
        <v>-6187166</v>
      </c>
      <c r="J37" s="48">
        <f t="shared" si="2"/>
        <v>60518124</v>
      </c>
      <c r="K37" s="48">
        <f t="shared" si="2"/>
        <v>18710193</v>
      </c>
      <c r="L37" s="48">
        <f t="shared" si="2"/>
        <v>-53195740</v>
      </c>
      <c r="M37" s="48">
        <f t="shared" si="2"/>
        <v>23094318</v>
      </c>
      <c r="N37" s="48">
        <f t="shared" si="2"/>
        <v>-11391229</v>
      </c>
      <c r="O37" s="48">
        <f t="shared" si="2"/>
        <v>-16595415</v>
      </c>
      <c r="P37" s="48">
        <f t="shared" si="2"/>
        <v>-9653005</v>
      </c>
      <c r="Q37" s="48">
        <f t="shared" si="2"/>
        <v>13630744</v>
      </c>
      <c r="R37" s="48">
        <f t="shared" si="2"/>
        <v>-12617676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36509219</v>
      </c>
      <c r="X37" s="48">
        <f>IF(F21=F35,0,X21-X35)</f>
        <v>-124817661</v>
      </c>
      <c r="Y37" s="48">
        <f t="shared" si="2"/>
        <v>161326880</v>
      </c>
      <c r="Z37" s="49">
        <f>+IF(X37&lt;&gt;0,+(Y37/X37)*100,0)</f>
        <v>-129.2500425881238</v>
      </c>
      <c r="AA37" s="46">
        <f>+AA21-AA35</f>
        <v>-166369524</v>
      </c>
    </row>
    <row r="38" spans="1:27" ht="22.5" customHeight="1">
      <c r="A38" s="50" t="s">
        <v>60</v>
      </c>
      <c r="B38" s="29"/>
      <c r="C38" s="6">
        <v>94020455</v>
      </c>
      <c r="D38" s="6"/>
      <c r="E38" s="7">
        <v>58063300</v>
      </c>
      <c r="F38" s="8">
        <v>58063300</v>
      </c>
      <c r="G38" s="8">
        <v>145361</v>
      </c>
      <c r="H38" s="8">
        <v>6691482</v>
      </c>
      <c r="I38" s="8">
        <v>-70794</v>
      </c>
      <c r="J38" s="8">
        <v>6766049</v>
      </c>
      <c r="K38" s="8">
        <v>8742604</v>
      </c>
      <c r="L38" s="8">
        <v>7919547</v>
      </c>
      <c r="M38" s="8">
        <v>4542544</v>
      </c>
      <c r="N38" s="8">
        <v>21204695</v>
      </c>
      <c r="O38" s="8">
        <v>1395033</v>
      </c>
      <c r="P38" s="8">
        <v>4296649</v>
      </c>
      <c r="Q38" s="8">
        <v>1135784</v>
      </c>
      <c r="R38" s="8">
        <v>6827466</v>
      </c>
      <c r="S38" s="8"/>
      <c r="T38" s="8"/>
      <c r="U38" s="8"/>
      <c r="V38" s="8"/>
      <c r="W38" s="8">
        <v>34798210</v>
      </c>
      <c r="X38" s="8">
        <v>43547454</v>
      </c>
      <c r="Y38" s="8">
        <v>-8749244</v>
      </c>
      <c r="Z38" s="2">
        <v>-20.09</v>
      </c>
      <c r="AA38" s="6">
        <v>58063300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>
        <v>1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118062892</v>
      </c>
      <c r="D41" s="56">
        <f>SUM(D37:D40)</f>
        <v>0</v>
      </c>
      <c r="E41" s="57">
        <f t="shared" si="3"/>
        <v>-2380767</v>
      </c>
      <c r="F41" s="58">
        <f t="shared" si="3"/>
        <v>-108306223</v>
      </c>
      <c r="G41" s="58">
        <f t="shared" si="3"/>
        <v>116070438</v>
      </c>
      <c r="H41" s="58">
        <f t="shared" si="3"/>
        <v>-42528305</v>
      </c>
      <c r="I41" s="58">
        <f t="shared" si="3"/>
        <v>-6257960</v>
      </c>
      <c r="J41" s="58">
        <f t="shared" si="3"/>
        <v>67284173</v>
      </c>
      <c r="K41" s="58">
        <f t="shared" si="3"/>
        <v>27452797</v>
      </c>
      <c r="L41" s="58">
        <f t="shared" si="3"/>
        <v>-45276193</v>
      </c>
      <c r="M41" s="58">
        <f t="shared" si="3"/>
        <v>27636862</v>
      </c>
      <c r="N41" s="58">
        <f t="shared" si="3"/>
        <v>9813466</v>
      </c>
      <c r="O41" s="58">
        <f t="shared" si="3"/>
        <v>-15200382</v>
      </c>
      <c r="P41" s="58">
        <f t="shared" si="3"/>
        <v>-5356356</v>
      </c>
      <c r="Q41" s="58">
        <f t="shared" si="3"/>
        <v>14766528</v>
      </c>
      <c r="R41" s="58">
        <f t="shared" si="3"/>
        <v>-5790210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71307429</v>
      </c>
      <c r="X41" s="58">
        <f t="shared" si="3"/>
        <v>-81270207</v>
      </c>
      <c r="Y41" s="58">
        <f t="shared" si="3"/>
        <v>152577636</v>
      </c>
      <c r="Z41" s="59">
        <f>+IF(X41&lt;&gt;0,+(Y41/X41)*100,0)</f>
        <v>-187.74116817495002</v>
      </c>
      <c r="AA41" s="56">
        <f>SUM(AA37:AA40)</f>
        <v>-108306223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118062892</v>
      </c>
      <c r="D43" s="64">
        <f>+D41-D42</f>
        <v>0</v>
      </c>
      <c r="E43" s="65">
        <f t="shared" si="4"/>
        <v>-2380767</v>
      </c>
      <c r="F43" s="66">
        <f t="shared" si="4"/>
        <v>-108306223</v>
      </c>
      <c r="G43" s="66">
        <f t="shared" si="4"/>
        <v>116070438</v>
      </c>
      <c r="H43" s="66">
        <f t="shared" si="4"/>
        <v>-42528305</v>
      </c>
      <c r="I43" s="66">
        <f t="shared" si="4"/>
        <v>-6257960</v>
      </c>
      <c r="J43" s="66">
        <f t="shared" si="4"/>
        <v>67284173</v>
      </c>
      <c r="K43" s="66">
        <f t="shared" si="4"/>
        <v>27452797</v>
      </c>
      <c r="L43" s="66">
        <f t="shared" si="4"/>
        <v>-45276193</v>
      </c>
      <c r="M43" s="66">
        <f t="shared" si="4"/>
        <v>27636862</v>
      </c>
      <c r="N43" s="66">
        <f t="shared" si="4"/>
        <v>9813466</v>
      </c>
      <c r="O43" s="66">
        <f t="shared" si="4"/>
        <v>-15200382</v>
      </c>
      <c r="P43" s="66">
        <f t="shared" si="4"/>
        <v>-5356356</v>
      </c>
      <c r="Q43" s="66">
        <f t="shared" si="4"/>
        <v>14766528</v>
      </c>
      <c r="R43" s="66">
        <f t="shared" si="4"/>
        <v>-5790210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71307429</v>
      </c>
      <c r="X43" s="66">
        <f t="shared" si="4"/>
        <v>-81270207</v>
      </c>
      <c r="Y43" s="66">
        <f t="shared" si="4"/>
        <v>152577636</v>
      </c>
      <c r="Z43" s="67">
        <f>+IF(X43&lt;&gt;0,+(Y43/X43)*100,0)</f>
        <v>-187.74116817495002</v>
      </c>
      <c r="AA43" s="64">
        <f>+AA41-AA42</f>
        <v>-108306223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118062892</v>
      </c>
      <c r="D45" s="56">
        <f>SUM(D43:D44)</f>
        <v>0</v>
      </c>
      <c r="E45" s="57">
        <f t="shared" si="5"/>
        <v>-2380767</v>
      </c>
      <c r="F45" s="58">
        <f t="shared" si="5"/>
        <v>-108306223</v>
      </c>
      <c r="G45" s="58">
        <f t="shared" si="5"/>
        <v>116070438</v>
      </c>
      <c r="H45" s="58">
        <f t="shared" si="5"/>
        <v>-42528305</v>
      </c>
      <c r="I45" s="58">
        <f t="shared" si="5"/>
        <v>-6257960</v>
      </c>
      <c r="J45" s="58">
        <f t="shared" si="5"/>
        <v>67284173</v>
      </c>
      <c r="K45" s="58">
        <f t="shared" si="5"/>
        <v>27452797</v>
      </c>
      <c r="L45" s="58">
        <f t="shared" si="5"/>
        <v>-45276193</v>
      </c>
      <c r="M45" s="58">
        <f t="shared" si="5"/>
        <v>27636862</v>
      </c>
      <c r="N45" s="58">
        <f t="shared" si="5"/>
        <v>9813466</v>
      </c>
      <c r="O45" s="58">
        <f t="shared" si="5"/>
        <v>-15200382</v>
      </c>
      <c r="P45" s="58">
        <f t="shared" si="5"/>
        <v>-5356356</v>
      </c>
      <c r="Q45" s="58">
        <f t="shared" si="5"/>
        <v>14766528</v>
      </c>
      <c r="R45" s="58">
        <f t="shared" si="5"/>
        <v>-5790210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71307429</v>
      </c>
      <c r="X45" s="58">
        <f t="shared" si="5"/>
        <v>-81270207</v>
      </c>
      <c r="Y45" s="58">
        <f t="shared" si="5"/>
        <v>152577636</v>
      </c>
      <c r="Z45" s="59">
        <f>+IF(X45&lt;&gt;0,+(Y45/X45)*100,0)</f>
        <v>-187.74116817495002</v>
      </c>
      <c r="AA45" s="56">
        <f>SUM(AA43:AA44)</f>
        <v>-108306223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118062892</v>
      </c>
      <c r="D47" s="71">
        <f>SUM(D45:D46)</f>
        <v>0</v>
      </c>
      <c r="E47" s="72">
        <f t="shared" si="6"/>
        <v>-2380767</v>
      </c>
      <c r="F47" s="73">
        <f t="shared" si="6"/>
        <v>-108306223</v>
      </c>
      <c r="G47" s="73">
        <f t="shared" si="6"/>
        <v>116070438</v>
      </c>
      <c r="H47" s="74">
        <f t="shared" si="6"/>
        <v>-42528305</v>
      </c>
      <c r="I47" s="74">
        <f t="shared" si="6"/>
        <v>-6257960</v>
      </c>
      <c r="J47" s="74">
        <f t="shared" si="6"/>
        <v>67284173</v>
      </c>
      <c r="K47" s="74">
        <f t="shared" si="6"/>
        <v>27452797</v>
      </c>
      <c r="L47" s="74">
        <f t="shared" si="6"/>
        <v>-45276193</v>
      </c>
      <c r="M47" s="73">
        <f t="shared" si="6"/>
        <v>27636862</v>
      </c>
      <c r="N47" s="73">
        <f t="shared" si="6"/>
        <v>9813466</v>
      </c>
      <c r="O47" s="74">
        <f t="shared" si="6"/>
        <v>-15200382</v>
      </c>
      <c r="P47" s="74">
        <f t="shared" si="6"/>
        <v>-5356356</v>
      </c>
      <c r="Q47" s="74">
        <f t="shared" si="6"/>
        <v>14766528</v>
      </c>
      <c r="R47" s="74">
        <f t="shared" si="6"/>
        <v>-5790210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71307429</v>
      </c>
      <c r="X47" s="74">
        <f t="shared" si="6"/>
        <v>-81270207</v>
      </c>
      <c r="Y47" s="74">
        <f t="shared" si="6"/>
        <v>152577636</v>
      </c>
      <c r="Z47" s="75">
        <f>+IF(X47&lt;&gt;0,+(Y47/X47)*100,0)</f>
        <v>-187.74116817495002</v>
      </c>
      <c r="AA47" s="76">
        <f>SUM(AA45:AA46)</f>
        <v>-108306223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2020-05-19T19:28:12Z</dcterms:created>
  <dcterms:modified xsi:type="dcterms:W3CDTF">2020-05-19T19:29:54Z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